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bat353-my.sharepoint.com/personal/sebastien_bouet_valobat_fr/Documents/Bureau/"/>
    </mc:Choice>
  </mc:AlternateContent>
  <xr:revisionPtr revIDLastSave="0" documentId="8_{1BE1B339-4BE8-499E-8A8E-B65A4B8A9D92}" xr6:coauthVersionLast="47" xr6:coauthVersionMax="47" xr10:uidLastSave="{00000000-0000-0000-0000-000000000000}"/>
  <bookViews>
    <workbookView xWindow="3180" yWindow="2715" windowWidth="21600" windowHeight="12645" xr2:uid="{09D2D2E5-BBD4-451F-8495-862776F2E7F1}"/>
  </bookViews>
  <sheets>
    <sheet name="Barème" sheetId="6" r:id="rId1"/>
    <sheet name="Famille" sheetId="1" r:id="rId2"/>
    <sheet name="Type" sheetId="2" r:id="rId3"/>
    <sheet name="Matériau" sheetId="3" r:id="rId4"/>
    <sheet name="Caractéristique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6" l="1"/>
  <c r="J340" i="6"/>
  <c r="K340" i="6" s="1"/>
  <c r="J341" i="6"/>
  <c r="K341" i="6" s="1"/>
  <c r="J342" i="6"/>
  <c r="K342" i="6" s="1"/>
  <c r="J343" i="6"/>
  <c r="K343" i="6" s="1"/>
  <c r="J344" i="6"/>
  <c r="K344" i="6" s="1"/>
  <c r="J345" i="6"/>
  <c r="K345" i="6" s="1"/>
  <c r="J346" i="6"/>
  <c r="K346" i="6" s="1"/>
  <c r="J347" i="6"/>
  <c r="J348" i="6"/>
  <c r="K348" i="6" s="1"/>
  <c r="J349" i="6"/>
  <c r="K349" i="6" s="1"/>
  <c r="J350" i="6"/>
  <c r="K350" i="6" s="1"/>
  <c r="J351" i="6"/>
  <c r="K351" i="6" s="1"/>
  <c r="J352" i="6"/>
  <c r="J353" i="6"/>
  <c r="J354" i="6"/>
  <c r="K354" i="6" s="1"/>
  <c r="J355" i="6"/>
  <c r="K355" i="6" s="1"/>
  <c r="J356" i="6"/>
  <c r="K356" i="6" s="1"/>
  <c r="J357" i="6"/>
  <c r="J358" i="6"/>
  <c r="K358" i="6" s="1"/>
  <c r="J359" i="6"/>
  <c r="K359" i="6" s="1"/>
  <c r="J360" i="6"/>
  <c r="K360" i="6" s="1"/>
  <c r="J361" i="6"/>
  <c r="K361" i="6" s="1"/>
  <c r="J362" i="6"/>
  <c r="K362" i="6" s="1"/>
  <c r="J363" i="6"/>
  <c r="K363" i="6" s="1"/>
  <c r="J364" i="6"/>
  <c r="K364" i="6" s="1"/>
  <c r="J365" i="6"/>
  <c r="K365" i="6" s="1"/>
  <c r="J366" i="6"/>
  <c r="K366" i="6" s="1"/>
  <c r="J367" i="6"/>
  <c r="K367" i="6" s="1"/>
  <c r="J368" i="6"/>
  <c r="K368" i="6" s="1"/>
  <c r="J369" i="6"/>
  <c r="K369" i="6" s="1"/>
  <c r="J370" i="6"/>
  <c r="K370" i="6" s="1"/>
  <c r="J371" i="6"/>
  <c r="K371" i="6" s="1"/>
  <c r="J372" i="6"/>
  <c r="K372" i="6" s="1"/>
  <c r="J373" i="6"/>
  <c r="K373" i="6" s="1"/>
  <c r="J374" i="6"/>
  <c r="K374" i="6" s="1"/>
  <c r="J375" i="6"/>
  <c r="K375" i="6" s="1"/>
  <c r="J376" i="6"/>
  <c r="K376" i="6" s="1"/>
  <c r="J377" i="6"/>
  <c r="K377" i="6" s="1"/>
  <c r="J378" i="6"/>
  <c r="K378" i="6" s="1"/>
  <c r="J379" i="6"/>
  <c r="K379" i="6" s="1"/>
  <c r="J380" i="6"/>
  <c r="K380" i="6" s="1"/>
  <c r="J381" i="6"/>
  <c r="K381" i="6" s="1"/>
  <c r="J382" i="6"/>
  <c r="K382" i="6" s="1"/>
  <c r="J383" i="6"/>
  <c r="K383" i="6" s="1"/>
  <c r="J384" i="6"/>
  <c r="J385" i="6"/>
  <c r="J386" i="6"/>
  <c r="K386" i="6" s="1"/>
  <c r="J387" i="6"/>
  <c r="J388" i="6"/>
  <c r="K388" i="6" s="1"/>
  <c r="J389" i="6"/>
  <c r="K389" i="6" s="1"/>
  <c r="J390" i="6"/>
  <c r="K390" i="6" s="1"/>
  <c r="J391" i="6"/>
  <c r="K391" i="6" s="1"/>
  <c r="J392" i="6"/>
  <c r="K392" i="6" s="1"/>
  <c r="J393" i="6"/>
  <c r="K393" i="6" s="1"/>
  <c r="J394" i="6"/>
  <c r="K394" i="6" s="1"/>
  <c r="J395" i="6"/>
  <c r="K395" i="6" s="1"/>
  <c r="J396" i="6"/>
  <c r="K396" i="6" s="1"/>
  <c r="J397" i="6"/>
  <c r="K397" i="6" s="1"/>
  <c r="J398" i="6"/>
  <c r="K398" i="6" s="1"/>
  <c r="J399" i="6"/>
  <c r="K399" i="6" s="1"/>
  <c r="J400" i="6"/>
  <c r="K400" i="6" s="1"/>
  <c r="J401" i="6"/>
  <c r="K401" i="6" s="1"/>
  <c r="J402" i="6"/>
  <c r="K402" i="6" s="1"/>
  <c r="J403" i="6"/>
  <c r="K403" i="6" s="1"/>
  <c r="J404" i="6"/>
  <c r="K404" i="6" s="1"/>
  <c r="J405" i="6"/>
  <c r="K405" i="6" s="1"/>
  <c r="J406" i="6"/>
  <c r="K406" i="6" s="1"/>
  <c r="J407" i="6"/>
  <c r="K407" i="6" s="1"/>
  <c r="J408" i="6"/>
  <c r="K408" i="6" s="1"/>
  <c r="J409" i="6"/>
  <c r="K409" i="6" s="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2" i="6"/>
  <c r="H340" i="6"/>
  <c r="H341" i="6"/>
  <c r="H342" i="6"/>
  <c r="H343" i="6"/>
  <c r="H344" i="6"/>
  <c r="I344" i="6" s="1"/>
  <c r="H345" i="6"/>
  <c r="I345" i="6" s="1"/>
  <c r="H346" i="6"/>
  <c r="I346" i="6" s="1"/>
  <c r="H347" i="6"/>
  <c r="I347" i="6" s="1"/>
  <c r="H348" i="6"/>
  <c r="I348" i="6" s="1"/>
  <c r="H349" i="6"/>
  <c r="I349" i="6" s="1"/>
  <c r="H350" i="6"/>
  <c r="I350" i="6" s="1"/>
  <c r="H351" i="6"/>
  <c r="I351" i="6" s="1"/>
  <c r="H352" i="6"/>
  <c r="I352" i="6" s="1"/>
  <c r="H353" i="6"/>
  <c r="I353" i="6" s="1"/>
  <c r="H354" i="6"/>
  <c r="I354" i="6" s="1"/>
  <c r="H355" i="6"/>
  <c r="I355" i="6" s="1"/>
  <c r="H356" i="6"/>
  <c r="I356" i="6" s="1"/>
  <c r="H357" i="6"/>
  <c r="I357" i="6" s="1"/>
  <c r="H358" i="6"/>
  <c r="I358" i="6" s="1"/>
  <c r="H359" i="6"/>
  <c r="I359" i="6" s="1"/>
  <c r="H360" i="6"/>
  <c r="I360" i="6" s="1"/>
  <c r="H361" i="6"/>
  <c r="I361" i="6" s="1"/>
  <c r="H362" i="6"/>
  <c r="I362" i="6" s="1"/>
  <c r="H363" i="6"/>
  <c r="I363" i="6" s="1"/>
  <c r="H364" i="6"/>
  <c r="H365" i="6"/>
  <c r="I365" i="6" s="1"/>
  <c r="H366" i="6"/>
  <c r="I366" i="6" s="1"/>
  <c r="H367" i="6"/>
  <c r="I367" i="6" s="1"/>
  <c r="H368" i="6"/>
  <c r="I368" i="6" s="1"/>
  <c r="H369" i="6"/>
  <c r="I369" i="6" s="1"/>
  <c r="H370" i="6"/>
  <c r="I370" i="6" s="1"/>
  <c r="H371" i="6"/>
  <c r="I371" i="6" s="1"/>
  <c r="H372" i="6"/>
  <c r="I372" i="6" s="1"/>
  <c r="H373" i="6"/>
  <c r="I373" i="6" s="1"/>
  <c r="H374" i="6"/>
  <c r="I374" i="6" s="1"/>
  <c r="H375" i="6"/>
  <c r="I375" i="6" s="1"/>
  <c r="H376" i="6"/>
  <c r="I376" i="6" s="1"/>
  <c r="H377" i="6"/>
  <c r="I377" i="6" s="1"/>
  <c r="H378" i="6"/>
  <c r="I378" i="6" s="1"/>
  <c r="H379" i="6"/>
  <c r="I379" i="6" s="1"/>
  <c r="H380" i="6"/>
  <c r="I380" i="6" s="1"/>
  <c r="H381" i="6"/>
  <c r="H382" i="6"/>
  <c r="H383" i="6"/>
  <c r="I383" i="6" s="1"/>
  <c r="H384" i="6"/>
  <c r="I384" i="6" s="1"/>
  <c r="H385" i="6"/>
  <c r="I385" i="6" s="1"/>
  <c r="H386" i="6"/>
  <c r="I386" i="6" s="1"/>
  <c r="H387" i="6"/>
  <c r="I387" i="6" s="1"/>
  <c r="H388" i="6"/>
  <c r="I388" i="6" s="1"/>
  <c r="H389" i="6"/>
  <c r="I389" i="6" s="1"/>
  <c r="H390" i="6"/>
  <c r="I390" i="6" s="1"/>
  <c r="H391" i="6"/>
  <c r="I391" i="6" s="1"/>
  <c r="H392" i="6"/>
  <c r="I392" i="6" s="1"/>
  <c r="H393" i="6"/>
  <c r="I393" i="6" s="1"/>
  <c r="H394" i="6"/>
  <c r="I394" i="6" s="1"/>
  <c r="H395" i="6"/>
  <c r="I395" i="6" s="1"/>
  <c r="H396" i="6"/>
  <c r="I396" i="6" s="1"/>
  <c r="H397" i="6"/>
  <c r="H398" i="6"/>
  <c r="I398" i="6" s="1"/>
  <c r="H399" i="6"/>
  <c r="I399" i="6" s="1"/>
  <c r="H400" i="6"/>
  <c r="I400" i="6" s="1"/>
  <c r="H401" i="6"/>
  <c r="I401" i="6" s="1"/>
  <c r="H402" i="6"/>
  <c r="I402" i="6" s="1"/>
  <c r="H403" i="6"/>
  <c r="I403" i="6" s="1"/>
  <c r="H404" i="6"/>
  <c r="I404" i="6" s="1"/>
  <c r="H405" i="6"/>
  <c r="I405" i="6" s="1"/>
  <c r="H406" i="6"/>
  <c r="I406" i="6" s="1"/>
  <c r="H407" i="6"/>
  <c r="I407" i="6" s="1"/>
  <c r="H408" i="6"/>
  <c r="I408" i="6" s="1"/>
  <c r="H409" i="6"/>
  <c r="I409" i="6" s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2" i="6"/>
  <c r="D206" i="6"/>
  <c r="E206" i="6" s="1"/>
  <c r="F339" i="6"/>
  <c r="G339" i="6" s="1"/>
  <c r="F340" i="6"/>
  <c r="G340" i="6" s="1"/>
  <c r="F341" i="6"/>
  <c r="G341" i="6" s="1"/>
  <c r="F342" i="6"/>
  <c r="G342" i="6" s="1"/>
  <c r="F343" i="6"/>
  <c r="G343" i="6" s="1"/>
  <c r="F344" i="6"/>
  <c r="G344" i="6" s="1"/>
  <c r="F345" i="6"/>
  <c r="G345" i="6" s="1"/>
  <c r="F346" i="6"/>
  <c r="G346" i="6" s="1"/>
  <c r="F347" i="6"/>
  <c r="G347" i="6" s="1"/>
  <c r="F348" i="6"/>
  <c r="G348" i="6" s="1"/>
  <c r="F349" i="6"/>
  <c r="G349" i="6" s="1"/>
  <c r="F350" i="6"/>
  <c r="G350" i="6" s="1"/>
  <c r="F351" i="6"/>
  <c r="G351" i="6" s="1"/>
  <c r="F352" i="6"/>
  <c r="G352" i="6" s="1"/>
  <c r="F353" i="6"/>
  <c r="G353" i="6" s="1"/>
  <c r="F354" i="6"/>
  <c r="G354" i="6" s="1"/>
  <c r="F355" i="6"/>
  <c r="G355" i="6" s="1"/>
  <c r="F356" i="6"/>
  <c r="G356" i="6" s="1"/>
  <c r="F357" i="6"/>
  <c r="G357" i="6" s="1"/>
  <c r="F358" i="6"/>
  <c r="G358" i="6" s="1"/>
  <c r="F359" i="6"/>
  <c r="G359" i="6" s="1"/>
  <c r="F360" i="6"/>
  <c r="G360" i="6" s="1"/>
  <c r="F361" i="6"/>
  <c r="G361" i="6" s="1"/>
  <c r="F362" i="6"/>
  <c r="G362" i="6" s="1"/>
  <c r="F363" i="6"/>
  <c r="G363" i="6" s="1"/>
  <c r="F364" i="6"/>
  <c r="G364" i="6" s="1"/>
  <c r="F365" i="6"/>
  <c r="G365" i="6" s="1"/>
  <c r="F366" i="6"/>
  <c r="G366" i="6" s="1"/>
  <c r="F367" i="6"/>
  <c r="G367" i="6" s="1"/>
  <c r="F368" i="6"/>
  <c r="G368" i="6" s="1"/>
  <c r="F369" i="6"/>
  <c r="G369" i="6" s="1"/>
  <c r="F370" i="6"/>
  <c r="G370" i="6" s="1"/>
  <c r="F371" i="6"/>
  <c r="G371" i="6" s="1"/>
  <c r="F372" i="6"/>
  <c r="G372" i="6" s="1"/>
  <c r="F373" i="6"/>
  <c r="G373" i="6" s="1"/>
  <c r="F374" i="6"/>
  <c r="G374" i="6" s="1"/>
  <c r="F375" i="6"/>
  <c r="G375" i="6" s="1"/>
  <c r="F376" i="6"/>
  <c r="G376" i="6" s="1"/>
  <c r="F377" i="6"/>
  <c r="G377" i="6" s="1"/>
  <c r="F378" i="6"/>
  <c r="G378" i="6" s="1"/>
  <c r="F379" i="6"/>
  <c r="G379" i="6" s="1"/>
  <c r="F380" i="6"/>
  <c r="G380" i="6" s="1"/>
  <c r="F381" i="6"/>
  <c r="G381" i="6" s="1"/>
  <c r="F382" i="6"/>
  <c r="G382" i="6" s="1"/>
  <c r="F383" i="6"/>
  <c r="G383" i="6" s="1"/>
  <c r="F384" i="6"/>
  <c r="G384" i="6" s="1"/>
  <c r="F385" i="6"/>
  <c r="G385" i="6" s="1"/>
  <c r="F386" i="6"/>
  <c r="G386" i="6" s="1"/>
  <c r="F387" i="6"/>
  <c r="G387" i="6" s="1"/>
  <c r="F388" i="6"/>
  <c r="G388" i="6" s="1"/>
  <c r="F389" i="6"/>
  <c r="G389" i="6" s="1"/>
  <c r="F390" i="6"/>
  <c r="G390" i="6" s="1"/>
  <c r="F391" i="6"/>
  <c r="G391" i="6" s="1"/>
  <c r="F392" i="6"/>
  <c r="G392" i="6" s="1"/>
  <c r="F393" i="6"/>
  <c r="G393" i="6" s="1"/>
  <c r="F394" i="6"/>
  <c r="G394" i="6" s="1"/>
  <c r="F395" i="6"/>
  <c r="G395" i="6" s="1"/>
  <c r="F396" i="6"/>
  <c r="G396" i="6" s="1"/>
  <c r="F397" i="6"/>
  <c r="G397" i="6" s="1"/>
  <c r="F398" i="6"/>
  <c r="G398" i="6" s="1"/>
  <c r="F399" i="6"/>
  <c r="G399" i="6" s="1"/>
  <c r="F400" i="6"/>
  <c r="G400" i="6" s="1"/>
  <c r="F401" i="6"/>
  <c r="G401" i="6" s="1"/>
  <c r="F402" i="6"/>
  <c r="G402" i="6" s="1"/>
  <c r="F403" i="6"/>
  <c r="G403" i="6" s="1"/>
  <c r="F404" i="6"/>
  <c r="G404" i="6" s="1"/>
  <c r="F405" i="6"/>
  <c r="G405" i="6" s="1"/>
  <c r="F406" i="6"/>
  <c r="G406" i="6" s="1"/>
  <c r="F407" i="6"/>
  <c r="G407" i="6" s="1"/>
  <c r="F408" i="6"/>
  <c r="G408" i="6" s="1"/>
  <c r="F409" i="6"/>
  <c r="G409" i="6" s="1"/>
  <c r="I340" i="6"/>
  <c r="I341" i="6"/>
  <c r="I342" i="6"/>
  <c r="I343" i="6"/>
  <c r="I364" i="6"/>
  <c r="I381" i="6"/>
  <c r="I382" i="6"/>
  <c r="I397" i="6"/>
  <c r="K347" i="6"/>
  <c r="K352" i="6"/>
  <c r="K353" i="6"/>
  <c r="K357" i="6"/>
  <c r="K384" i="6"/>
  <c r="K385" i="6"/>
  <c r="K387" i="6"/>
  <c r="D339" i="6"/>
  <c r="E339" i="6" s="1"/>
  <c r="D340" i="6"/>
  <c r="E340" i="6" s="1"/>
  <c r="D341" i="6"/>
  <c r="E341" i="6" s="1"/>
  <c r="D342" i="6"/>
  <c r="E342" i="6" s="1"/>
  <c r="D343" i="6"/>
  <c r="E343" i="6" s="1"/>
  <c r="D344" i="6"/>
  <c r="E344" i="6" s="1"/>
  <c r="D345" i="6"/>
  <c r="E345" i="6" s="1"/>
  <c r="D346" i="6"/>
  <c r="E346" i="6" s="1"/>
  <c r="D347" i="6"/>
  <c r="E347" i="6" s="1"/>
  <c r="D348" i="6"/>
  <c r="E348" i="6" s="1"/>
  <c r="D349" i="6"/>
  <c r="E349" i="6" s="1"/>
  <c r="D350" i="6"/>
  <c r="E350" i="6" s="1"/>
  <c r="D351" i="6"/>
  <c r="E351" i="6" s="1"/>
  <c r="D352" i="6"/>
  <c r="E352" i="6" s="1"/>
  <c r="D353" i="6"/>
  <c r="E353" i="6" s="1"/>
  <c r="D354" i="6"/>
  <c r="E354" i="6" s="1"/>
  <c r="D355" i="6"/>
  <c r="E355" i="6" s="1"/>
  <c r="D356" i="6"/>
  <c r="E356" i="6" s="1"/>
  <c r="D357" i="6"/>
  <c r="E357" i="6" s="1"/>
  <c r="D358" i="6"/>
  <c r="E358" i="6" s="1"/>
  <c r="D359" i="6"/>
  <c r="E359" i="6" s="1"/>
  <c r="D360" i="6"/>
  <c r="E360" i="6" s="1"/>
  <c r="D361" i="6"/>
  <c r="E361" i="6" s="1"/>
  <c r="D362" i="6"/>
  <c r="E362" i="6" s="1"/>
  <c r="D363" i="6"/>
  <c r="E363" i="6" s="1"/>
  <c r="D364" i="6"/>
  <c r="E364" i="6" s="1"/>
  <c r="D365" i="6"/>
  <c r="E365" i="6" s="1"/>
  <c r="D366" i="6"/>
  <c r="E366" i="6" s="1"/>
  <c r="D367" i="6"/>
  <c r="E367" i="6" s="1"/>
  <c r="D368" i="6"/>
  <c r="E368" i="6" s="1"/>
  <c r="D369" i="6"/>
  <c r="E369" i="6" s="1"/>
  <c r="D370" i="6"/>
  <c r="E370" i="6" s="1"/>
  <c r="D371" i="6"/>
  <c r="E371" i="6" s="1"/>
  <c r="D372" i="6"/>
  <c r="E372" i="6" s="1"/>
  <c r="D373" i="6"/>
  <c r="E373" i="6" s="1"/>
  <c r="D374" i="6"/>
  <c r="E374" i="6" s="1"/>
  <c r="D375" i="6"/>
  <c r="E375" i="6" s="1"/>
  <c r="D376" i="6"/>
  <c r="E376" i="6" s="1"/>
  <c r="D377" i="6"/>
  <c r="E377" i="6" s="1"/>
  <c r="D378" i="6"/>
  <c r="E378" i="6" s="1"/>
  <c r="D379" i="6"/>
  <c r="E379" i="6" s="1"/>
  <c r="D380" i="6"/>
  <c r="E380" i="6" s="1"/>
  <c r="D381" i="6"/>
  <c r="E381" i="6" s="1"/>
  <c r="D382" i="6"/>
  <c r="E382" i="6" s="1"/>
  <c r="D383" i="6"/>
  <c r="E383" i="6" s="1"/>
  <c r="D384" i="6"/>
  <c r="E384" i="6" s="1"/>
  <c r="D385" i="6"/>
  <c r="E385" i="6" s="1"/>
  <c r="D386" i="6"/>
  <c r="E386" i="6" s="1"/>
  <c r="D387" i="6"/>
  <c r="E387" i="6" s="1"/>
  <c r="D388" i="6"/>
  <c r="E388" i="6" s="1"/>
  <c r="D389" i="6"/>
  <c r="E389" i="6" s="1"/>
  <c r="D390" i="6"/>
  <c r="E390" i="6" s="1"/>
  <c r="D391" i="6"/>
  <c r="E391" i="6" s="1"/>
  <c r="D392" i="6"/>
  <c r="E392" i="6" s="1"/>
  <c r="D393" i="6"/>
  <c r="E393" i="6" s="1"/>
  <c r="D394" i="6"/>
  <c r="E394" i="6" s="1"/>
  <c r="D395" i="6"/>
  <c r="E395" i="6" s="1"/>
  <c r="D396" i="6"/>
  <c r="E396" i="6" s="1"/>
  <c r="D397" i="6"/>
  <c r="E397" i="6" s="1"/>
  <c r="D398" i="6"/>
  <c r="E398" i="6" s="1"/>
  <c r="D399" i="6"/>
  <c r="E399" i="6" s="1"/>
  <c r="D400" i="6"/>
  <c r="E400" i="6" s="1"/>
  <c r="D401" i="6"/>
  <c r="E401" i="6" s="1"/>
  <c r="D402" i="6"/>
  <c r="E402" i="6" s="1"/>
  <c r="D403" i="6"/>
  <c r="E403" i="6" s="1"/>
  <c r="D404" i="6"/>
  <c r="E404" i="6" s="1"/>
  <c r="D405" i="6"/>
  <c r="E405" i="6" s="1"/>
  <c r="D406" i="6"/>
  <c r="E406" i="6" s="1"/>
  <c r="D407" i="6"/>
  <c r="E407" i="6" s="1"/>
  <c r="D408" i="6"/>
  <c r="E408" i="6" s="1"/>
  <c r="D409" i="6"/>
  <c r="E409" i="6" s="1"/>
  <c r="F3" i="6"/>
  <c r="F4" i="6"/>
  <c r="G4" i="6" s="1"/>
  <c r="F5" i="6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F17" i="6"/>
  <c r="G17" i="6" s="1"/>
  <c r="F18" i="6"/>
  <c r="G18" i="6" s="1"/>
  <c r="F19" i="6"/>
  <c r="G19" i="6" s="1"/>
  <c r="F20" i="6"/>
  <c r="F21" i="6"/>
  <c r="G21" i="6" s="1"/>
  <c r="F22" i="6"/>
  <c r="G22" i="6" s="1"/>
  <c r="F23" i="6"/>
  <c r="G23" i="6" s="1"/>
  <c r="F24" i="6"/>
  <c r="F25" i="6"/>
  <c r="G25" i="6" s="1"/>
  <c r="F26" i="6"/>
  <c r="F27" i="6"/>
  <c r="G27" i="6" s="1"/>
  <c r="F28" i="6"/>
  <c r="F29" i="6"/>
  <c r="F30" i="6"/>
  <c r="G30" i="6" s="1"/>
  <c r="F31" i="6"/>
  <c r="G31" i="6" s="1"/>
  <c r="F32" i="6"/>
  <c r="F33" i="6"/>
  <c r="G33" i="6" s="1"/>
  <c r="F34" i="6"/>
  <c r="G34" i="6" s="1"/>
  <c r="F35" i="6"/>
  <c r="G35" i="6" s="1"/>
  <c r="F36" i="6"/>
  <c r="G36" i="6" s="1"/>
  <c r="F37" i="6"/>
  <c r="F38" i="6"/>
  <c r="G38" i="6" s="1"/>
  <c r="F39" i="6"/>
  <c r="G39" i="6" s="1"/>
  <c r="F40" i="6"/>
  <c r="F41" i="6"/>
  <c r="G41" i="6" s="1"/>
  <c r="F42" i="6"/>
  <c r="G42" i="6" s="1"/>
  <c r="F43" i="6"/>
  <c r="G43" i="6" s="1"/>
  <c r="F44" i="6"/>
  <c r="G44" i="6" s="1"/>
  <c r="F45" i="6"/>
  <c r="G45" i="6" s="1"/>
  <c r="F46" i="6"/>
  <c r="G46" i="6" s="1"/>
  <c r="F47" i="6"/>
  <c r="G47" i="6" s="1"/>
  <c r="F48" i="6"/>
  <c r="G48" i="6" s="1"/>
  <c r="F49" i="6"/>
  <c r="G49" i="6" s="1"/>
  <c r="F50" i="6"/>
  <c r="G50" i="6" s="1"/>
  <c r="F51" i="6"/>
  <c r="G51" i="6" s="1"/>
  <c r="F52" i="6"/>
  <c r="F53" i="6"/>
  <c r="G53" i="6" s="1"/>
  <c r="F54" i="6"/>
  <c r="G54" i="6" s="1"/>
  <c r="F55" i="6"/>
  <c r="G55" i="6" s="1"/>
  <c r="F56" i="6"/>
  <c r="G56" i="6" s="1"/>
  <c r="F57" i="6"/>
  <c r="G57" i="6" s="1"/>
  <c r="F58" i="6"/>
  <c r="G58" i="6" s="1"/>
  <c r="F59" i="6"/>
  <c r="G59" i="6" s="1"/>
  <c r="F60" i="6"/>
  <c r="F61" i="6"/>
  <c r="G61" i="6" s="1"/>
  <c r="F62" i="6"/>
  <c r="G62" i="6" s="1"/>
  <c r="F63" i="6"/>
  <c r="G63" i="6" s="1"/>
  <c r="F64" i="6"/>
  <c r="F65" i="6"/>
  <c r="G65" i="6" s="1"/>
  <c r="F66" i="6"/>
  <c r="G66" i="6" s="1"/>
  <c r="F67" i="6"/>
  <c r="G67" i="6" s="1"/>
  <c r="F68" i="6"/>
  <c r="G68" i="6" s="1"/>
  <c r="F69" i="6"/>
  <c r="F70" i="6"/>
  <c r="G70" i="6" s="1"/>
  <c r="F71" i="6"/>
  <c r="G71" i="6" s="1"/>
  <c r="F72" i="6"/>
  <c r="G72" i="6" s="1"/>
  <c r="F73" i="6"/>
  <c r="G73" i="6" s="1"/>
  <c r="F74" i="6"/>
  <c r="G74" i="6" s="1"/>
  <c r="F75" i="6"/>
  <c r="G75" i="6" s="1"/>
  <c r="F76" i="6"/>
  <c r="G76" i="6" s="1"/>
  <c r="F77" i="6"/>
  <c r="F78" i="6"/>
  <c r="G78" i="6" s="1"/>
  <c r="F79" i="6"/>
  <c r="G79" i="6" s="1"/>
  <c r="F80" i="6"/>
  <c r="F81" i="6"/>
  <c r="G81" i="6" s="1"/>
  <c r="F82" i="6"/>
  <c r="G82" i="6" s="1"/>
  <c r="F83" i="6"/>
  <c r="G83" i="6" s="1"/>
  <c r="F84" i="6"/>
  <c r="G84" i="6" s="1"/>
  <c r="F85" i="6"/>
  <c r="G85" i="6" s="1"/>
  <c r="F86" i="6"/>
  <c r="G86" i="6" s="1"/>
  <c r="F87" i="6"/>
  <c r="G87" i="6" s="1"/>
  <c r="F88" i="6"/>
  <c r="G88" i="6" s="1"/>
  <c r="F89" i="6"/>
  <c r="G89" i="6" s="1"/>
  <c r="F90" i="6"/>
  <c r="F91" i="6"/>
  <c r="G91" i="6" s="1"/>
  <c r="F92" i="6"/>
  <c r="G92" i="6" s="1"/>
  <c r="F93" i="6"/>
  <c r="F94" i="6"/>
  <c r="G94" i="6" s="1"/>
  <c r="F95" i="6"/>
  <c r="G95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F102" i="6"/>
  <c r="G102" i="6" s="1"/>
  <c r="F103" i="6"/>
  <c r="G103" i="6" s="1"/>
  <c r="F104" i="6"/>
  <c r="F105" i="6"/>
  <c r="G105" i="6" s="1"/>
  <c r="F106" i="6"/>
  <c r="G106" i="6" s="1"/>
  <c r="F107" i="6"/>
  <c r="G107" i="6" s="1"/>
  <c r="F108" i="6"/>
  <c r="G108" i="6" s="1"/>
  <c r="F109" i="6"/>
  <c r="G109" i="6" s="1"/>
  <c r="F110" i="6"/>
  <c r="G110" i="6" s="1"/>
  <c r="F111" i="6"/>
  <c r="G111" i="6" s="1"/>
  <c r="F112" i="6"/>
  <c r="F113" i="6"/>
  <c r="G113" i="6" s="1"/>
  <c r="F114" i="6"/>
  <c r="G114" i="6" s="1"/>
  <c r="F115" i="6"/>
  <c r="G115" i="6" s="1"/>
  <c r="F116" i="6"/>
  <c r="G116" i="6" s="1"/>
  <c r="F117" i="6"/>
  <c r="G117" i="6" s="1"/>
  <c r="F118" i="6"/>
  <c r="G118" i="6" s="1"/>
  <c r="F119" i="6"/>
  <c r="G119" i="6" s="1"/>
  <c r="F120" i="6"/>
  <c r="G120" i="6" s="1"/>
  <c r="F121" i="6"/>
  <c r="G121" i="6" s="1"/>
  <c r="F122" i="6"/>
  <c r="G122" i="6" s="1"/>
  <c r="F123" i="6"/>
  <c r="G123" i="6" s="1"/>
  <c r="F124" i="6"/>
  <c r="F125" i="6"/>
  <c r="G125" i="6" s="1"/>
  <c r="F126" i="6"/>
  <c r="G126" i="6" s="1"/>
  <c r="F127" i="6"/>
  <c r="G127" i="6" s="1"/>
  <c r="F128" i="6"/>
  <c r="G128" i="6" s="1"/>
  <c r="F129" i="6"/>
  <c r="G129" i="6" s="1"/>
  <c r="F130" i="6"/>
  <c r="G130" i="6" s="1"/>
  <c r="F131" i="6"/>
  <c r="G131" i="6" s="1"/>
  <c r="F132" i="6"/>
  <c r="G132" i="6" s="1"/>
  <c r="F133" i="6"/>
  <c r="F134" i="6"/>
  <c r="G134" i="6" s="1"/>
  <c r="F135" i="6"/>
  <c r="G135" i="6" s="1"/>
  <c r="F136" i="6"/>
  <c r="F137" i="6"/>
  <c r="G137" i="6" s="1"/>
  <c r="F138" i="6"/>
  <c r="G138" i="6" s="1"/>
  <c r="F139" i="6"/>
  <c r="G139" i="6" s="1"/>
  <c r="F140" i="6"/>
  <c r="G140" i="6" s="1"/>
  <c r="F141" i="6"/>
  <c r="G141" i="6" s="1"/>
  <c r="F142" i="6"/>
  <c r="G142" i="6" s="1"/>
  <c r="F143" i="6"/>
  <c r="G143" i="6" s="1"/>
  <c r="F144" i="6"/>
  <c r="F145" i="6"/>
  <c r="G145" i="6" s="1"/>
  <c r="F146" i="6"/>
  <c r="G146" i="6" s="1"/>
  <c r="F147" i="6"/>
  <c r="G147" i="6" s="1"/>
  <c r="F148" i="6"/>
  <c r="F149" i="6"/>
  <c r="G149" i="6" s="1"/>
  <c r="F150" i="6"/>
  <c r="G150" i="6" s="1"/>
  <c r="F151" i="6"/>
  <c r="G151" i="6" s="1"/>
  <c r="F152" i="6"/>
  <c r="F153" i="6"/>
  <c r="G153" i="6" s="1"/>
  <c r="F154" i="6"/>
  <c r="F155" i="6"/>
  <c r="G155" i="6" s="1"/>
  <c r="F156" i="6"/>
  <c r="G156" i="6" s="1"/>
  <c r="F157" i="6"/>
  <c r="G157" i="6" s="1"/>
  <c r="F158" i="6"/>
  <c r="G158" i="6" s="1"/>
  <c r="F159" i="6"/>
  <c r="G159" i="6" s="1"/>
  <c r="F160" i="6"/>
  <c r="G160" i="6" s="1"/>
  <c r="F161" i="6"/>
  <c r="G161" i="6" s="1"/>
  <c r="F162" i="6"/>
  <c r="G162" i="6" s="1"/>
  <c r="F163" i="6"/>
  <c r="G163" i="6" s="1"/>
  <c r="F164" i="6"/>
  <c r="G164" i="6" s="1"/>
  <c r="F165" i="6"/>
  <c r="F166" i="6"/>
  <c r="G166" i="6" s="1"/>
  <c r="F167" i="6"/>
  <c r="G167" i="6" s="1"/>
  <c r="F168" i="6"/>
  <c r="G168" i="6" s="1"/>
  <c r="F169" i="6"/>
  <c r="G169" i="6" s="1"/>
  <c r="F170" i="6"/>
  <c r="G170" i="6" s="1"/>
  <c r="F171" i="6"/>
  <c r="G171" i="6" s="1"/>
  <c r="F172" i="6"/>
  <c r="G172" i="6" s="1"/>
  <c r="F173" i="6"/>
  <c r="F174" i="6"/>
  <c r="G174" i="6" s="1"/>
  <c r="F175" i="6"/>
  <c r="G175" i="6" s="1"/>
  <c r="F176" i="6"/>
  <c r="F177" i="6"/>
  <c r="G177" i="6" s="1"/>
  <c r="F178" i="6"/>
  <c r="G178" i="6" s="1"/>
  <c r="F179" i="6"/>
  <c r="G179" i="6" s="1"/>
  <c r="F180" i="6"/>
  <c r="G180" i="6" s="1"/>
  <c r="F181" i="6"/>
  <c r="G181" i="6" s="1"/>
  <c r="F182" i="6"/>
  <c r="G182" i="6" s="1"/>
  <c r="F183" i="6"/>
  <c r="G183" i="6" s="1"/>
  <c r="F184" i="6"/>
  <c r="G184" i="6" s="1"/>
  <c r="F185" i="6"/>
  <c r="G185" i="6" s="1"/>
  <c r="F186" i="6"/>
  <c r="G186" i="6" s="1"/>
  <c r="F187" i="6"/>
  <c r="G187" i="6" s="1"/>
  <c r="F188" i="6"/>
  <c r="F189" i="6"/>
  <c r="F190" i="6"/>
  <c r="G190" i="6" s="1"/>
  <c r="F191" i="6"/>
  <c r="G191" i="6" s="1"/>
  <c r="F192" i="6"/>
  <c r="F193" i="6"/>
  <c r="G193" i="6" s="1"/>
  <c r="F194" i="6"/>
  <c r="G194" i="6" s="1"/>
  <c r="F195" i="6"/>
  <c r="G195" i="6" s="1"/>
  <c r="F196" i="6"/>
  <c r="G196" i="6" s="1"/>
  <c r="F197" i="6"/>
  <c r="G197" i="6" s="1"/>
  <c r="F198" i="6"/>
  <c r="G198" i="6" s="1"/>
  <c r="F199" i="6"/>
  <c r="G199" i="6" s="1"/>
  <c r="F200" i="6"/>
  <c r="G200" i="6" s="1"/>
  <c r="F201" i="6"/>
  <c r="G201" i="6" s="1"/>
  <c r="F202" i="6"/>
  <c r="G202" i="6" s="1"/>
  <c r="F203" i="6"/>
  <c r="G203" i="6" s="1"/>
  <c r="F204" i="6"/>
  <c r="G204" i="6" s="1"/>
  <c r="F205" i="6"/>
  <c r="G205" i="6" s="1"/>
  <c r="F206" i="6"/>
  <c r="G206" i="6" s="1"/>
  <c r="F207" i="6"/>
  <c r="G207" i="6" s="1"/>
  <c r="F208" i="6"/>
  <c r="G208" i="6" s="1"/>
  <c r="F209" i="6"/>
  <c r="G209" i="6" s="1"/>
  <c r="F210" i="6"/>
  <c r="G210" i="6" s="1"/>
  <c r="F211" i="6"/>
  <c r="G211" i="6" s="1"/>
  <c r="F212" i="6"/>
  <c r="G212" i="6" s="1"/>
  <c r="F213" i="6"/>
  <c r="G213" i="6" s="1"/>
  <c r="F214" i="6"/>
  <c r="G214" i="6" s="1"/>
  <c r="F215" i="6"/>
  <c r="G215" i="6" s="1"/>
  <c r="F216" i="6"/>
  <c r="G216" i="6" s="1"/>
  <c r="F217" i="6"/>
  <c r="G217" i="6" s="1"/>
  <c r="F218" i="6"/>
  <c r="F219" i="6"/>
  <c r="G219" i="6" s="1"/>
  <c r="F220" i="6"/>
  <c r="G220" i="6" s="1"/>
  <c r="F221" i="6"/>
  <c r="F222" i="6"/>
  <c r="G222" i="6" s="1"/>
  <c r="F223" i="6"/>
  <c r="G223" i="6" s="1"/>
  <c r="F224" i="6"/>
  <c r="F225" i="6"/>
  <c r="G225" i="6" s="1"/>
  <c r="F226" i="6"/>
  <c r="G226" i="6" s="1"/>
  <c r="F227" i="6"/>
  <c r="G227" i="6" s="1"/>
  <c r="F228" i="6"/>
  <c r="G228" i="6" s="1"/>
  <c r="F229" i="6"/>
  <c r="G229" i="6" s="1"/>
  <c r="F230" i="6"/>
  <c r="G230" i="6" s="1"/>
  <c r="F231" i="6"/>
  <c r="G231" i="6" s="1"/>
  <c r="F232" i="6"/>
  <c r="F233" i="6"/>
  <c r="G233" i="6" s="1"/>
  <c r="F234" i="6"/>
  <c r="G234" i="6" s="1"/>
  <c r="F235" i="6"/>
  <c r="G235" i="6" s="1"/>
  <c r="F236" i="6"/>
  <c r="G236" i="6" s="1"/>
  <c r="F237" i="6"/>
  <c r="G237" i="6" s="1"/>
  <c r="F238" i="6"/>
  <c r="G238" i="6" s="1"/>
  <c r="F239" i="6"/>
  <c r="G239" i="6" s="1"/>
  <c r="F240" i="6"/>
  <c r="G240" i="6" s="1"/>
  <c r="F241" i="6"/>
  <c r="G241" i="6" s="1"/>
  <c r="F242" i="6"/>
  <c r="G242" i="6" s="1"/>
  <c r="F243" i="6"/>
  <c r="G243" i="6" s="1"/>
  <c r="F244" i="6"/>
  <c r="G244" i="6" s="1"/>
  <c r="F245" i="6"/>
  <c r="G245" i="6" s="1"/>
  <c r="F246" i="6"/>
  <c r="G246" i="6" s="1"/>
  <c r="F247" i="6"/>
  <c r="G247" i="6" s="1"/>
  <c r="F248" i="6"/>
  <c r="G248" i="6" s="1"/>
  <c r="F249" i="6"/>
  <c r="G249" i="6" s="1"/>
  <c r="F250" i="6"/>
  <c r="G250" i="6" s="1"/>
  <c r="F251" i="6"/>
  <c r="G251" i="6" s="1"/>
  <c r="F252" i="6"/>
  <c r="G252" i="6" s="1"/>
  <c r="F253" i="6"/>
  <c r="G253" i="6" s="1"/>
  <c r="F254" i="6"/>
  <c r="G254" i="6" s="1"/>
  <c r="F255" i="6"/>
  <c r="G255" i="6" s="1"/>
  <c r="F256" i="6"/>
  <c r="G256" i="6" s="1"/>
  <c r="F257" i="6"/>
  <c r="G257" i="6" s="1"/>
  <c r="F258" i="6"/>
  <c r="G258" i="6" s="1"/>
  <c r="F259" i="6"/>
  <c r="G259" i="6" s="1"/>
  <c r="F260" i="6"/>
  <c r="G260" i="6" s="1"/>
  <c r="F261" i="6"/>
  <c r="F262" i="6"/>
  <c r="G262" i="6" s="1"/>
  <c r="F263" i="6"/>
  <c r="G263" i="6" s="1"/>
  <c r="F264" i="6"/>
  <c r="F265" i="6"/>
  <c r="G265" i="6" s="1"/>
  <c r="F266" i="6"/>
  <c r="G266" i="6" s="1"/>
  <c r="F267" i="6"/>
  <c r="G267" i="6" s="1"/>
  <c r="F268" i="6"/>
  <c r="G268" i="6" s="1"/>
  <c r="F269" i="6"/>
  <c r="F270" i="6"/>
  <c r="G270" i="6" s="1"/>
  <c r="F271" i="6"/>
  <c r="G271" i="6" s="1"/>
  <c r="F272" i="6"/>
  <c r="F273" i="6"/>
  <c r="G273" i="6" s="1"/>
  <c r="F274" i="6"/>
  <c r="G274" i="6" s="1"/>
  <c r="F275" i="6"/>
  <c r="G275" i="6" s="1"/>
  <c r="F276" i="6"/>
  <c r="G276" i="6" s="1"/>
  <c r="F277" i="6"/>
  <c r="G277" i="6" s="1"/>
  <c r="F278" i="6"/>
  <c r="G278" i="6" s="1"/>
  <c r="F279" i="6"/>
  <c r="G279" i="6" s="1"/>
  <c r="F280" i="6"/>
  <c r="F281" i="6"/>
  <c r="G281" i="6" s="1"/>
  <c r="F282" i="6"/>
  <c r="F283" i="6"/>
  <c r="G283" i="6" s="1"/>
  <c r="F284" i="6"/>
  <c r="G284" i="6" s="1"/>
  <c r="F285" i="6"/>
  <c r="F286" i="6"/>
  <c r="G286" i="6" s="1"/>
  <c r="F287" i="6"/>
  <c r="G287" i="6" s="1"/>
  <c r="F288" i="6"/>
  <c r="G288" i="6" s="1"/>
  <c r="F289" i="6"/>
  <c r="G289" i="6" s="1"/>
  <c r="F290" i="6"/>
  <c r="G290" i="6" s="1"/>
  <c r="F291" i="6"/>
  <c r="G291" i="6" s="1"/>
  <c r="F292" i="6"/>
  <c r="G292" i="6" s="1"/>
  <c r="F293" i="6"/>
  <c r="G293" i="6" s="1"/>
  <c r="F294" i="6"/>
  <c r="G294" i="6" s="1"/>
  <c r="F295" i="6"/>
  <c r="G295" i="6" s="1"/>
  <c r="F296" i="6"/>
  <c r="G296" i="6" s="1"/>
  <c r="F297" i="6"/>
  <c r="G297" i="6" s="1"/>
  <c r="F298" i="6"/>
  <c r="G298" i="6" s="1"/>
  <c r="F299" i="6"/>
  <c r="G299" i="6" s="1"/>
  <c r="F300" i="6"/>
  <c r="G300" i="6" s="1"/>
  <c r="F301" i="6"/>
  <c r="G301" i="6" s="1"/>
  <c r="F302" i="6"/>
  <c r="G302" i="6" s="1"/>
  <c r="F303" i="6"/>
  <c r="G303" i="6" s="1"/>
  <c r="F304" i="6"/>
  <c r="F305" i="6"/>
  <c r="G305" i="6" s="1"/>
  <c r="F306" i="6"/>
  <c r="G306" i="6" s="1"/>
  <c r="F307" i="6"/>
  <c r="G307" i="6" s="1"/>
  <c r="F308" i="6"/>
  <c r="G308" i="6" s="1"/>
  <c r="F309" i="6"/>
  <c r="G309" i="6" s="1"/>
  <c r="F310" i="6"/>
  <c r="G310" i="6" s="1"/>
  <c r="F311" i="6"/>
  <c r="G311" i="6" s="1"/>
  <c r="F312" i="6"/>
  <c r="G312" i="6" s="1"/>
  <c r="F313" i="6"/>
  <c r="G313" i="6" s="1"/>
  <c r="F314" i="6"/>
  <c r="G314" i="6" s="1"/>
  <c r="F315" i="6"/>
  <c r="G315" i="6" s="1"/>
  <c r="F316" i="6"/>
  <c r="G316" i="6" s="1"/>
  <c r="F317" i="6"/>
  <c r="F318" i="6"/>
  <c r="G318" i="6" s="1"/>
  <c r="F319" i="6"/>
  <c r="G319" i="6" s="1"/>
  <c r="F320" i="6"/>
  <c r="F321" i="6"/>
  <c r="G321" i="6" s="1"/>
  <c r="F322" i="6"/>
  <c r="G322" i="6" s="1"/>
  <c r="F323" i="6"/>
  <c r="G323" i="6" s="1"/>
  <c r="F324" i="6"/>
  <c r="G324" i="6" s="1"/>
  <c r="F325" i="6"/>
  <c r="F326" i="6"/>
  <c r="G326" i="6" s="1"/>
  <c r="F327" i="6"/>
  <c r="G327" i="6" s="1"/>
  <c r="F328" i="6"/>
  <c r="G328" i="6" s="1"/>
  <c r="F329" i="6"/>
  <c r="G329" i="6" s="1"/>
  <c r="F330" i="6"/>
  <c r="G330" i="6" s="1"/>
  <c r="F331" i="6"/>
  <c r="G331" i="6" s="1"/>
  <c r="F332" i="6"/>
  <c r="G332" i="6" s="1"/>
  <c r="F333" i="6"/>
  <c r="G333" i="6" s="1"/>
  <c r="F334" i="6"/>
  <c r="G334" i="6" s="1"/>
  <c r="F335" i="6"/>
  <c r="G335" i="6" s="1"/>
  <c r="F336" i="6"/>
  <c r="G336" i="6" s="1"/>
  <c r="F337" i="6"/>
  <c r="G337" i="6" s="1"/>
  <c r="F338" i="6"/>
  <c r="G338" i="6" s="1"/>
  <c r="F2" i="6"/>
  <c r="D2" i="6"/>
  <c r="E2" i="6" s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G3" i="6"/>
  <c r="L380" i="6" l="1"/>
  <c r="L385" i="6"/>
  <c r="L369" i="6"/>
  <c r="L353" i="6"/>
  <c r="L388" i="6"/>
  <c r="L372" i="6"/>
  <c r="L391" i="6"/>
  <c r="L383" i="6"/>
  <c r="L367" i="6"/>
  <c r="L359" i="6"/>
  <c r="L343" i="6"/>
  <c r="L374" i="6"/>
  <c r="L382" i="6"/>
  <c r="L375" i="6"/>
  <c r="L351" i="6"/>
  <c r="L340" i="6"/>
  <c r="L364" i="6"/>
  <c r="L356" i="6"/>
  <c r="L348" i="6"/>
  <c r="L358" i="6"/>
  <c r="L350" i="6"/>
  <c r="L390" i="6"/>
  <c r="L366" i="6"/>
  <c r="L342" i="6"/>
  <c r="L398" i="6"/>
  <c r="L399" i="6"/>
  <c r="L406" i="6"/>
  <c r="G52" i="6"/>
  <c r="G20" i="6"/>
  <c r="G148" i="6"/>
  <c r="L403" i="6"/>
  <c r="L395" i="6"/>
  <c r="L387" i="6"/>
  <c r="L379" i="6"/>
  <c r="L371" i="6"/>
  <c r="L363" i="6"/>
  <c r="L355" i="6"/>
  <c r="L347" i="6"/>
  <c r="L404" i="6"/>
  <c r="L396" i="6"/>
  <c r="L401" i="6"/>
  <c r="L393" i="6"/>
  <c r="L377" i="6"/>
  <c r="L361" i="6"/>
  <c r="L345" i="6"/>
  <c r="L400" i="6"/>
  <c r="L392" i="6"/>
  <c r="L384" i="6"/>
  <c r="L376" i="6"/>
  <c r="L368" i="6"/>
  <c r="L360" i="6"/>
  <c r="L352" i="6"/>
  <c r="L344" i="6"/>
  <c r="L389" i="6"/>
  <c r="L381" i="6"/>
  <c r="L373" i="6"/>
  <c r="L365" i="6"/>
  <c r="L357" i="6"/>
  <c r="L349" i="6"/>
  <c r="L341" i="6"/>
  <c r="G188" i="6"/>
  <c r="G124" i="6"/>
  <c r="G60" i="6"/>
  <c r="G28" i="6"/>
  <c r="G325" i="6"/>
  <c r="G37" i="6"/>
  <c r="G317" i="6"/>
  <c r="G285" i="6"/>
  <c r="G221" i="6"/>
  <c r="G189" i="6"/>
  <c r="G93" i="6"/>
  <c r="G29" i="6"/>
  <c r="G261" i="6"/>
  <c r="G165" i="6"/>
  <c r="G133" i="6"/>
  <c r="G69" i="6"/>
  <c r="G269" i="6"/>
  <c r="G173" i="6"/>
  <c r="G77" i="6"/>
  <c r="L394" i="6"/>
  <c r="L370" i="6"/>
  <c r="L354" i="6"/>
  <c r="L378" i="6"/>
  <c r="L386" i="6"/>
  <c r="L362" i="6"/>
  <c r="L346" i="6"/>
  <c r="L402" i="6"/>
  <c r="L409" i="6"/>
  <c r="L408" i="6"/>
  <c r="L407" i="6"/>
  <c r="L405" i="6"/>
  <c r="L397" i="6"/>
  <c r="G320" i="6"/>
  <c r="G304" i="6"/>
  <c r="G280" i="6"/>
  <c r="G272" i="6"/>
  <c r="G264" i="6"/>
  <c r="G232" i="6"/>
  <c r="G224" i="6"/>
  <c r="G192" i="6"/>
  <c r="G176" i="6"/>
  <c r="G152" i="6"/>
  <c r="G144" i="6"/>
  <c r="G136" i="6"/>
  <c r="G112" i="6"/>
  <c r="G104" i="6"/>
  <c r="G80" i="6"/>
  <c r="G64" i="6"/>
  <c r="G40" i="6"/>
  <c r="G32" i="6"/>
  <c r="G24" i="6"/>
  <c r="G16" i="6"/>
  <c r="G282" i="6"/>
  <c r="G218" i="6"/>
  <c r="G154" i="6"/>
  <c r="G90" i="6"/>
  <c r="G26" i="6"/>
  <c r="K3" i="6"/>
  <c r="K42" i="6"/>
  <c r="K11" i="6"/>
  <c r="K55" i="6"/>
  <c r="K18" i="6"/>
  <c r="K68" i="6"/>
  <c r="K26" i="6"/>
  <c r="K81" i="6"/>
  <c r="K34" i="6"/>
  <c r="K94" i="6"/>
  <c r="K107" i="6"/>
  <c r="K185" i="6"/>
  <c r="K263" i="6"/>
  <c r="K120" i="6"/>
  <c r="K198" i="6"/>
  <c r="K276" i="6"/>
  <c r="K133" i="6"/>
  <c r="K211" i="6"/>
  <c r="K289" i="6"/>
  <c r="K146" i="6"/>
  <c r="K224" i="6"/>
  <c r="K302" i="6"/>
  <c r="K159" i="6"/>
  <c r="K237" i="6"/>
  <c r="K315" i="6"/>
  <c r="K172" i="6"/>
  <c r="K250" i="6"/>
  <c r="K328" i="6"/>
  <c r="K4" i="6"/>
  <c r="K43" i="6"/>
  <c r="K12" i="6"/>
  <c r="K56" i="6"/>
  <c r="K19" i="6"/>
  <c r="K69" i="6"/>
  <c r="K27" i="6"/>
  <c r="K82" i="6"/>
  <c r="K35" i="6"/>
  <c r="K95" i="6"/>
  <c r="K108" i="6"/>
  <c r="K186" i="6"/>
  <c r="K264" i="6"/>
  <c r="K121" i="6"/>
  <c r="K199" i="6"/>
  <c r="K277" i="6"/>
  <c r="K134" i="6"/>
  <c r="K212" i="6"/>
  <c r="K290" i="6"/>
  <c r="K147" i="6"/>
  <c r="K225" i="6"/>
  <c r="K303" i="6"/>
  <c r="K160" i="6"/>
  <c r="K238" i="6"/>
  <c r="K316" i="6"/>
  <c r="K173" i="6"/>
  <c r="K251" i="6"/>
  <c r="K329" i="6"/>
  <c r="K5" i="6"/>
  <c r="K44" i="6"/>
  <c r="K13" i="6"/>
  <c r="K57" i="6"/>
  <c r="K20" i="6"/>
  <c r="K70" i="6"/>
  <c r="K28" i="6"/>
  <c r="K83" i="6"/>
  <c r="K36" i="6"/>
  <c r="K96" i="6"/>
  <c r="K109" i="6"/>
  <c r="K187" i="6"/>
  <c r="K265" i="6"/>
  <c r="K122" i="6"/>
  <c r="K200" i="6"/>
  <c r="K278" i="6"/>
  <c r="K135" i="6"/>
  <c r="K213" i="6"/>
  <c r="K291" i="6"/>
  <c r="K148" i="6"/>
  <c r="K226" i="6"/>
  <c r="K304" i="6"/>
  <c r="K161" i="6"/>
  <c r="K239" i="6"/>
  <c r="K317" i="6"/>
  <c r="K174" i="6"/>
  <c r="K252" i="6"/>
  <c r="K330" i="6"/>
  <c r="K6" i="6"/>
  <c r="K45" i="6"/>
  <c r="K14" i="6"/>
  <c r="K58" i="6"/>
  <c r="K21" i="6"/>
  <c r="K71" i="6"/>
  <c r="K29" i="6"/>
  <c r="K84" i="6"/>
  <c r="K37" i="6"/>
  <c r="K97" i="6"/>
  <c r="K110" i="6"/>
  <c r="K188" i="6"/>
  <c r="K266" i="6"/>
  <c r="K123" i="6"/>
  <c r="K201" i="6"/>
  <c r="K279" i="6"/>
  <c r="K136" i="6"/>
  <c r="K214" i="6"/>
  <c r="K292" i="6"/>
  <c r="K149" i="6"/>
  <c r="K227" i="6"/>
  <c r="K305" i="6"/>
  <c r="K162" i="6"/>
  <c r="K240" i="6"/>
  <c r="K318" i="6"/>
  <c r="K175" i="6"/>
  <c r="K253" i="6"/>
  <c r="K331" i="6"/>
  <c r="K7" i="6"/>
  <c r="K46" i="6"/>
  <c r="K15" i="6"/>
  <c r="K59" i="6"/>
  <c r="K22" i="6"/>
  <c r="K72" i="6"/>
  <c r="K30" i="6"/>
  <c r="K85" i="6"/>
  <c r="K38" i="6"/>
  <c r="K98" i="6"/>
  <c r="K111" i="6"/>
  <c r="K189" i="6"/>
  <c r="K267" i="6"/>
  <c r="K124" i="6"/>
  <c r="K202" i="6"/>
  <c r="K280" i="6"/>
  <c r="K137" i="6"/>
  <c r="K215" i="6"/>
  <c r="K293" i="6"/>
  <c r="K150" i="6"/>
  <c r="K228" i="6"/>
  <c r="K306" i="6"/>
  <c r="K163" i="6"/>
  <c r="K241" i="6"/>
  <c r="K319" i="6"/>
  <c r="K176" i="6"/>
  <c r="K254" i="6"/>
  <c r="K332" i="6"/>
  <c r="K8" i="6"/>
  <c r="K47" i="6"/>
  <c r="K60" i="6"/>
  <c r="K23" i="6"/>
  <c r="K73" i="6"/>
  <c r="K31" i="6"/>
  <c r="K86" i="6"/>
  <c r="K39" i="6"/>
  <c r="K99" i="6"/>
  <c r="K112" i="6"/>
  <c r="K190" i="6"/>
  <c r="K268" i="6"/>
  <c r="K125" i="6"/>
  <c r="K203" i="6"/>
  <c r="K281" i="6"/>
  <c r="K138" i="6"/>
  <c r="K216" i="6"/>
  <c r="K294" i="6"/>
  <c r="K151" i="6"/>
  <c r="K229" i="6"/>
  <c r="K307" i="6"/>
  <c r="K164" i="6"/>
  <c r="K242" i="6"/>
  <c r="K320" i="6"/>
  <c r="K177" i="6"/>
  <c r="K255" i="6"/>
  <c r="K333" i="6"/>
  <c r="K9" i="6"/>
  <c r="K48" i="6"/>
  <c r="K61" i="6"/>
  <c r="K24" i="6"/>
  <c r="K74" i="6"/>
  <c r="K32" i="6"/>
  <c r="K87" i="6"/>
  <c r="K40" i="6"/>
  <c r="K100" i="6"/>
  <c r="K113" i="6"/>
  <c r="K191" i="6"/>
  <c r="K269" i="6"/>
  <c r="K126" i="6"/>
  <c r="K204" i="6"/>
  <c r="K282" i="6"/>
  <c r="K139" i="6"/>
  <c r="K217" i="6"/>
  <c r="K295" i="6"/>
  <c r="K152" i="6"/>
  <c r="K230" i="6"/>
  <c r="K308" i="6"/>
  <c r="K165" i="6"/>
  <c r="K243" i="6"/>
  <c r="K321" i="6"/>
  <c r="K178" i="6"/>
  <c r="K256" i="6"/>
  <c r="K334" i="6"/>
  <c r="K49" i="6"/>
  <c r="K62" i="6"/>
  <c r="K75" i="6"/>
  <c r="K88" i="6"/>
  <c r="K101" i="6"/>
  <c r="K114" i="6"/>
  <c r="K192" i="6"/>
  <c r="K270" i="6"/>
  <c r="K127" i="6"/>
  <c r="K205" i="6"/>
  <c r="K283" i="6"/>
  <c r="K140" i="6"/>
  <c r="K218" i="6"/>
  <c r="K296" i="6"/>
  <c r="K153" i="6"/>
  <c r="K231" i="6"/>
  <c r="K309" i="6"/>
  <c r="K166" i="6"/>
  <c r="K244" i="6"/>
  <c r="K322" i="6"/>
  <c r="K179" i="6"/>
  <c r="K257" i="6"/>
  <c r="K335" i="6"/>
  <c r="K50" i="6"/>
  <c r="K63" i="6"/>
  <c r="K76" i="6"/>
  <c r="K89" i="6"/>
  <c r="K102" i="6"/>
  <c r="K115" i="6"/>
  <c r="K193" i="6"/>
  <c r="K271" i="6"/>
  <c r="K128" i="6"/>
  <c r="K206" i="6"/>
  <c r="K284" i="6"/>
  <c r="K141" i="6"/>
  <c r="K219" i="6"/>
  <c r="K297" i="6"/>
  <c r="K154" i="6"/>
  <c r="K232" i="6"/>
  <c r="K310" i="6"/>
  <c r="K167" i="6"/>
  <c r="K245" i="6"/>
  <c r="K323" i="6"/>
  <c r="K180" i="6"/>
  <c r="K258" i="6"/>
  <c r="K336" i="6"/>
  <c r="K51" i="6"/>
  <c r="K64" i="6"/>
  <c r="K77" i="6"/>
  <c r="K90" i="6"/>
  <c r="K103" i="6"/>
  <c r="K116" i="6"/>
  <c r="K194" i="6"/>
  <c r="K272" i="6"/>
  <c r="K129" i="6"/>
  <c r="K207" i="6"/>
  <c r="K285" i="6"/>
  <c r="K142" i="6"/>
  <c r="K220" i="6"/>
  <c r="K298" i="6"/>
  <c r="K155" i="6"/>
  <c r="K233" i="6"/>
  <c r="K311" i="6"/>
  <c r="K168" i="6"/>
  <c r="K246" i="6"/>
  <c r="K324" i="6"/>
  <c r="K181" i="6"/>
  <c r="K259" i="6"/>
  <c r="K337" i="6"/>
  <c r="K52" i="6"/>
  <c r="K65" i="6"/>
  <c r="K78" i="6"/>
  <c r="K91" i="6"/>
  <c r="K104" i="6"/>
  <c r="K117" i="6"/>
  <c r="K195" i="6"/>
  <c r="K273" i="6"/>
  <c r="K130" i="6"/>
  <c r="K208" i="6"/>
  <c r="K286" i="6"/>
  <c r="K143" i="6"/>
  <c r="K221" i="6"/>
  <c r="K299" i="6"/>
  <c r="K156" i="6"/>
  <c r="K234" i="6"/>
  <c r="K312" i="6"/>
  <c r="K169" i="6"/>
  <c r="K247" i="6"/>
  <c r="K325" i="6"/>
  <c r="K182" i="6"/>
  <c r="K260" i="6"/>
  <c r="K338" i="6"/>
  <c r="K53" i="6"/>
  <c r="K16" i="6"/>
  <c r="K66" i="6"/>
  <c r="K79" i="6"/>
  <c r="K92" i="6"/>
  <c r="K105" i="6"/>
  <c r="K118" i="6"/>
  <c r="K196" i="6"/>
  <c r="K274" i="6"/>
  <c r="K131" i="6"/>
  <c r="K209" i="6"/>
  <c r="K287" i="6"/>
  <c r="K144" i="6"/>
  <c r="K222" i="6"/>
  <c r="K300" i="6"/>
  <c r="K157" i="6"/>
  <c r="K235" i="6"/>
  <c r="K313" i="6"/>
  <c r="K170" i="6"/>
  <c r="K248" i="6"/>
  <c r="K326" i="6"/>
  <c r="K183" i="6"/>
  <c r="K261" i="6"/>
  <c r="K339" i="6"/>
  <c r="K2" i="6"/>
  <c r="K41" i="6"/>
  <c r="K10" i="6"/>
  <c r="K54" i="6"/>
  <c r="K17" i="6"/>
  <c r="K67" i="6"/>
  <c r="K25" i="6"/>
  <c r="K80" i="6"/>
  <c r="K33" i="6"/>
  <c r="K93" i="6"/>
  <c r="K106" i="6"/>
  <c r="K184" i="6"/>
  <c r="K262" i="6"/>
  <c r="K119" i="6"/>
  <c r="K197" i="6"/>
  <c r="K275" i="6"/>
  <c r="K132" i="6"/>
  <c r="K210" i="6"/>
  <c r="K288" i="6"/>
  <c r="K145" i="6"/>
  <c r="K223" i="6"/>
  <c r="K301" i="6"/>
  <c r="K158" i="6"/>
  <c r="K236" i="6"/>
  <c r="K314" i="6"/>
  <c r="K171" i="6"/>
  <c r="K249" i="6"/>
  <c r="K327" i="6"/>
  <c r="I327" i="6"/>
  <c r="E327" i="6"/>
  <c r="I249" i="6"/>
  <c r="E249" i="6"/>
  <c r="I171" i="6"/>
  <c r="E171" i="6"/>
  <c r="I314" i="6"/>
  <c r="E314" i="6"/>
  <c r="I236" i="6"/>
  <c r="E236" i="6"/>
  <c r="I158" i="6"/>
  <c r="E158" i="6"/>
  <c r="I301" i="6"/>
  <c r="E301" i="6"/>
  <c r="I223" i="6"/>
  <c r="E223" i="6"/>
  <c r="I145" i="6"/>
  <c r="E145" i="6"/>
  <c r="I288" i="6"/>
  <c r="E288" i="6"/>
  <c r="I210" i="6"/>
  <c r="E210" i="6"/>
  <c r="I132" i="6"/>
  <c r="E132" i="6"/>
  <c r="I275" i="6"/>
  <c r="E275" i="6"/>
  <c r="I197" i="6"/>
  <c r="E197" i="6"/>
  <c r="I119" i="6"/>
  <c r="E119" i="6"/>
  <c r="I262" i="6"/>
  <c r="E262" i="6"/>
  <c r="I184" i="6"/>
  <c r="E184" i="6"/>
  <c r="I106" i="6"/>
  <c r="E106" i="6"/>
  <c r="I93" i="6"/>
  <c r="E93" i="6"/>
  <c r="I33" i="6"/>
  <c r="E33" i="6"/>
  <c r="I80" i="6"/>
  <c r="E80" i="6"/>
  <c r="I25" i="6"/>
  <c r="E25" i="6"/>
  <c r="I67" i="6"/>
  <c r="E67" i="6"/>
  <c r="I17" i="6"/>
  <c r="E17" i="6"/>
  <c r="I54" i="6"/>
  <c r="E54" i="6"/>
  <c r="I10" i="6"/>
  <c r="E10" i="6"/>
  <c r="I41" i="6"/>
  <c r="E41" i="6"/>
  <c r="I2" i="6"/>
  <c r="I339" i="6"/>
  <c r="I261" i="6"/>
  <c r="E261" i="6"/>
  <c r="I183" i="6"/>
  <c r="E183" i="6"/>
  <c r="I326" i="6"/>
  <c r="E326" i="6"/>
  <c r="I248" i="6"/>
  <c r="E248" i="6"/>
  <c r="I170" i="6"/>
  <c r="E170" i="6"/>
  <c r="I313" i="6"/>
  <c r="E313" i="6"/>
  <c r="I235" i="6"/>
  <c r="E235" i="6"/>
  <c r="I157" i="6"/>
  <c r="E157" i="6"/>
  <c r="I300" i="6"/>
  <c r="E300" i="6"/>
  <c r="I222" i="6"/>
  <c r="E222" i="6"/>
  <c r="I144" i="6"/>
  <c r="E144" i="6"/>
  <c r="I287" i="6"/>
  <c r="E287" i="6"/>
  <c r="I209" i="6"/>
  <c r="E209" i="6"/>
  <c r="I131" i="6"/>
  <c r="E131" i="6"/>
  <c r="I274" i="6"/>
  <c r="E274" i="6"/>
  <c r="I196" i="6"/>
  <c r="E196" i="6"/>
  <c r="I118" i="6"/>
  <c r="E118" i="6"/>
  <c r="I105" i="6"/>
  <c r="E105" i="6"/>
  <c r="I92" i="6"/>
  <c r="E92" i="6"/>
  <c r="I79" i="6"/>
  <c r="E79" i="6"/>
  <c r="I66" i="6"/>
  <c r="E66" i="6"/>
  <c r="I16" i="6"/>
  <c r="E16" i="6"/>
  <c r="I53" i="6"/>
  <c r="E53" i="6"/>
  <c r="I338" i="6"/>
  <c r="E338" i="6"/>
  <c r="I260" i="6"/>
  <c r="E260" i="6"/>
  <c r="I182" i="6"/>
  <c r="E182" i="6"/>
  <c r="I325" i="6"/>
  <c r="E325" i="6"/>
  <c r="I247" i="6"/>
  <c r="E247" i="6"/>
  <c r="I169" i="6"/>
  <c r="E169" i="6"/>
  <c r="I312" i="6"/>
  <c r="E312" i="6"/>
  <c r="I234" i="6"/>
  <c r="E234" i="6"/>
  <c r="I156" i="6"/>
  <c r="E156" i="6"/>
  <c r="I299" i="6"/>
  <c r="E299" i="6"/>
  <c r="I221" i="6"/>
  <c r="E221" i="6"/>
  <c r="I143" i="6"/>
  <c r="E143" i="6"/>
  <c r="I286" i="6"/>
  <c r="E286" i="6"/>
  <c r="I208" i="6"/>
  <c r="E208" i="6"/>
  <c r="I130" i="6"/>
  <c r="E130" i="6"/>
  <c r="I273" i="6"/>
  <c r="E273" i="6"/>
  <c r="I195" i="6"/>
  <c r="E195" i="6"/>
  <c r="I117" i="6"/>
  <c r="E117" i="6"/>
  <c r="I104" i="6"/>
  <c r="E104" i="6"/>
  <c r="I91" i="6"/>
  <c r="E91" i="6"/>
  <c r="I78" i="6"/>
  <c r="E78" i="6"/>
  <c r="I65" i="6"/>
  <c r="E65" i="6"/>
  <c r="I52" i="6"/>
  <c r="E52" i="6"/>
  <c r="I337" i="6"/>
  <c r="E337" i="6"/>
  <c r="I259" i="6"/>
  <c r="E259" i="6"/>
  <c r="I181" i="6"/>
  <c r="E181" i="6"/>
  <c r="I324" i="6"/>
  <c r="E324" i="6"/>
  <c r="I246" i="6"/>
  <c r="E246" i="6"/>
  <c r="I168" i="6"/>
  <c r="E168" i="6"/>
  <c r="I311" i="6"/>
  <c r="E311" i="6"/>
  <c r="I233" i="6"/>
  <c r="E233" i="6"/>
  <c r="I155" i="6"/>
  <c r="E155" i="6"/>
  <c r="I298" i="6"/>
  <c r="E298" i="6"/>
  <c r="I220" i="6"/>
  <c r="E220" i="6"/>
  <c r="I142" i="6"/>
  <c r="E142" i="6"/>
  <c r="I285" i="6"/>
  <c r="E285" i="6"/>
  <c r="I207" i="6"/>
  <c r="E207" i="6"/>
  <c r="I129" i="6"/>
  <c r="E129" i="6"/>
  <c r="I272" i="6"/>
  <c r="E272" i="6"/>
  <c r="I194" i="6"/>
  <c r="E194" i="6"/>
  <c r="I116" i="6"/>
  <c r="E116" i="6"/>
  <c r="I103" i="6"/>
  <c r="E103" i="6"/>
  <c r="I90" i="6"/>
  <c r="E90" i="6"/>
  <c r="I77" i="6"/>
  <c r="E77" i="6"/>
  <c r="I64" i="6"/>
  <c r="E64" i="6"/>
  <c r="I51" i="6"/>
  <c r="E51" i="6"/>
  <c r="I336" i="6"/>
  <c r="E336" i="6"/>
  <c r="I258" i="6"/>
  <c r="E258" i="6"/>
  <c r="I180" i="6"/>
  <c r="E180" i="6"/>
  <c r="I323" i="6"/>
  <c r="E323" i="6"/>
  <c r="I245" i="6"/>
  <c r="E245" i="6"/>
  <c r="I167" i="6"/>
  <c r="E167" i="6"/>
  <c r="I310" i="6"/>
  <c r="E310" i="6"/>
  <c r="I232" i="6"/>
  <c r="E232" i="6"/>
  <c r="I154" i="6"/>
  <c r="E154" i="6"/>
  <c r="I297" i="6"/>
  <c r="E297" i="6"/>
  <c r="I219" i="6"/>
  <c r="E219" i="6"/>
  <c r="I141" i="6"/>
  <c r="E141" i="6"/>
  <c r="I284" i="6"/>
  <c r="E284" i="6"/>
  <c r="I206" i="6"/>
  <c r="I128" i="6"/>
  <c r="E128" i="6"/>
  <c r="I271" i="6"/>
  <c r="E271" i="6"/>
  <c r="I193" i="6"/>
  <c r="E193" i="6"/>
  <c r="I115" i="6"/>
  <c r="E115" i="6"/>
  <c r="I102" i="6"/>
  <c r="E102" i="6"/>
  <c r="I89" i="6"/>
  <c r="E89" i="6"/>
  <c r="I76" i="6"/>
  <c r="E76" i="6"/>
  <c r="I63" i="6"/>
  <c r="E63" i="6"/>
  <c r="I50" i="6"/>
  <c r="E50" i="6"/>
  <c r="I335" i="6"/>
  <c r="E335" i="6"/>
  <c r="I257" i="6"/>
  <c r="E257" i="6"/>
  <c r="I179" i="6"/>
  <c r="E179" i="6"/>
  <c r="I322" i="6"/>
  <c r="E322" i="6"/>
  <c r="I244" i="6"/>
  <c r="E244" i="6"/>
  <c r="I166" i="6"/>
  <c r="E166" i="6"/>
  <c r="I309" i="6"/>
  <c r="E309" i="6"/>
  <c r="I231" i="6"/>
  <c r="E231" i="6"/>
  <c r="I153" i="6"/>
  <c r="E153" i="6"/>
  <c r="I296" i="6"/>
  <c r="E296" i="6"/>
  <c r="I218" i="6"/>
  <c r="E218" i="6"/>
  <c r="I140" i="6"/>
  <c r="E140" i="6"/>
  <c r="I283" i="6"/>
  <c r="E283" i="6"/>
  <c r="I205" i="6"/>
  <c r="E205" i="6"/>
  <c r="I127" i="6"/>
  <c r="E127" i="6"/>
  <c r="I270" i="6"/>
  <c r="E270" i="6"/>
  <c r="I192" i="6"/>
  <c r="E192" i="6"/>
  <c r="I114" i="6"/>
  <c r="E114" i="6"/>
  <c r="I101" i="6"/>
  <c r="E101" i="6"/>
  <c r="I88" i="6"/>
  <c r="E88" i="6"/>
  <c r="I75" i="6"/>
  <c r="E75" i="6"/>
  <c r="I62" i="6"/>
  <c r="E62" i="6"/>
  <c r="I49" i="6"/>
  <c r="E49" i="6"/>
  <c r="I334" i="6"/>
  <c r="E334" i="6"/>
  <c r="I256" i="6"/>
  <c r="E256" i="6"/>
  <c r="I178" i="6"/>
  <c r="E178" i="6"/>
  <c r="I321" i="6"/>
  <c r="E321" i="6"/>
  <c r="I243" i="6"/>
  <c r="E243" i="6"/>
  <c r="I165" i="6"/>
  <c r="E165" i="6"/>
  <c r="I308" i="6"/>
  <c r="E308" i="6"/>
  <c r="I230" i="6"/>
  <c r="E230" i="6"/>
  <c r="I152" i="6"/>
  <c r="E152" i="6"/>
  <c r="I295" i="6"/>
  <c r="E295" i="6"/>
  <c r="I217" i="6"/>
  <c r="E217" i="6"/>
  <c r="I139" i="6"/>
  <c r="E139" i="6"/>
  <c r="I282" i="6"/>
  <c r="E282" i="6"/>
  <c r="I204" i="6"/>
  <c r="E204" i="6"/>
  <c r="I126" i="6"/>
  <c r="E126" i="6"/>
  <c r="I269" i="6"/>
  <c r="E269" i="6"/>
  <c r="I191" i="6"/>
  <c r="E191" i="6"/>
  <c r="I113" i="6"/>
  <c r="E113" i="6"/>
  <c r="I100" i="6"/>
  <c r="E100" i="6"/>
  <c r="I40" i="6"/>
  <c r="E40" i="6"/>
  <c r="I87" i="6"/>
  <c r="E87" i="6"/>
  <c r="I32" i="6"/>
  <c r="E32" i="6"/>
  <c r="I74" i="6"/>
  <c r="E74" i="6"/>
  <c r="I24" i="6"/>
  <c r="E24" i="6"/>
  <c r="I61" i="6"/>
  <c r="E61" i="6"/>
  <c r="I48" i="6"/>
  <c r="E48" i="6"/>
  <c r="I9" i="6"/>
  <c r="E9" i="6"/>
  <c r="I333" i="6"/>
  <c r="E333" i="6"/>
  <c r="I255" i="6"/>
  <c r="E255" i="6"/>
  <c r="I177" i="6"/>
  <c r="E177" i="6"/>
  <c r="I320" i="6"/>
  <c r="E320" i="6"/>
  <c r="I242" i="6"/>
  <c r="E242" i="6"/>
  <c r="I164" i="6"/>
  <c r="E164" i="6"/>
  <c r="I307" i="6"/>
  <c r="E307" i="6"/>
  <c r="I229" i="6"/>
  <c r="E229" i="6"/>
  <c r="I151" i="6"/>
  <c r="E151" i="6"/>
  <c r="I294" i="6"/>
  <c r="E294" i="6"/>
  <c r="I216" i="6"/>
  <c r="E216" i="6"/>
  <c r="I138" i="6"/>
  <c r="E138" i="6"/>
  <c r="I281" i="6"/>
  <c r="E281" i="6"/>
  <c r="I203" i="6"/>
  <c r="E203" i="6"/>
  <c r="I125" i="6"/>
  <c r="E125" i="6"/>
  <c r="I268" i="6"/>
  <c r="E268" i="6"/>
  <c r="I190" i="6"/>
  <c r="E190" i="6"/>
  <c r="I112" i="6"/>
  <c r="E112" i="6"/>
  <c r="I99" i="6"/>
  <c r="E99" i="6"/>
  <c r="I39" i="6"/>
  <c r="E39" i="6"/>
  <c r="I86" i="6"/>
  <c r="E86" i="6"/>
  <c r="I31" i="6"/>
  <c r="E31" i="6"/>
  <c r="I73" i="6"/>
  <c r="E73" i="6"/>
  <c r="I23" i="6"/>
  <c r="E23" i="6"/>
  <c r="I60" i="6"/>
  <c r="E60" i="6"/>
  <c r="I47" i="6"/>
  <c r="E47" i="6"/>
  <c r="I8" i="6"/>
  <c r="E8" i="6"/>
  <c r="I332" i="6"/>
  <c r="E332" i="6"/>
  <c r="I254" i="6"/>
  <c r="E254" i="6"/>
  <c r="I176" i="6"/>
  <c r="E176" i="6"/>
  <c r="I319" i="6"/>
  <c r="E319" i="6"/>
  <c r="I241" i="6"/>
  <c r="E241" i="6"/>
  <c r="I163" i="6"/>
  <c r="E163" i="6"/>
  <c r="I306" i="6"/>
  <c r="E306" i="6"/>
  <c r="I228" i="6"/>
  <c r="E228" i="6"/>
  <c r="I150" i="6"/>
  <c r="E150" i="6"/>
  <c r="I293" i="6"/>
  <c r="E293" i="6"/>
  <c r="I215" i="6"/>
  <c r="E215" i="6"/>
  <c r="I137" i="6"/>
  <c r="E137" i="6"/>
  <c r="I280" i="6"/>
  <c r="E280" i="6"/>
  <c r="I202" i="6"/>
  <c r="E202" i="6"/>
  <c r="I124" i="6"/>
  <c r="E124" i="6"/>
  <c r="I267" i="6"/>
  <c r="E267" i="6"/>
  <c r="I189" i="6"/>
  <c r="E189" i="6"/>
  <c r="I111" i="6"/>
  <c r="E111" i="6"/>
  <c r="I98" i="6"/>
  <c r="E98" i="6"/>
  <c r="I38" i="6"/>
  <c r="E38" i="6"/>
  <c r="I85" i="6"/>
  <c r="E85" i="6"/>
  <c r="I30" i="6"/>
  <c r="E30" i="6"/>
  <c r="I72" i="6"/>
  <c r="E72" i="6"/>
  <c r="I22" i="6"/>
  <c r="E22" i="6"/>
  <c r="I59" i="6"/>
  <c r="E59" i="6"/>
  <c r="I15" i="6"/>
  <c r="E15" i="6"/>
  <c r="I46" i="6"/>
  <c r="E46" i="6"/>
  <c r="I7" i="6"/>
  <c r="E7" i="6"/>
  <c r="I331" i="6"/>
  <c r="E331" i="6"/>
  <c r="I253" i="6"/>
  <c r="E253" i="6"/>
  <c r="I175" i="6"/>
  <c r="E175" i="6"/>
  <c r="I318" i="6"/>
  <c r="E318" i="6"/>
  <c r="I240" i="6"/>
  <c r="E240" i="6"/>
  <c r="I162" i="6"/>
  <c r="E162" i="6"/>
  <c r="I305" i="6"/>
  <c r="E305" i="6"/>
  <c r="I227" i="6"/>
  <c r="E227" i="6"/>
  <c r="I149" i="6"/>
  <c r="E149" i="6"/>
  <c r="I292" i="6"/>
  <c r="E292" i="6"/>
  <c r="I214" i="6"/>
  <c r="E214" i="6"/>
  <c r="I136" i="6"/>
  <c r="E136" i="6"/>
  <c r="I279" i="6"/>
  <c r="E279" i="6"/>
  <c r="I201" i="6"/>
  <c r="E201" i="6"/>
  <c r="I123" i="6"/>
  <c r="E123" i="6"/>
  <c r="I266" i="6"/>
  <c r="E266" i="6"/>
  <c r="I188" i="6"/>
  <c r="E188" i="6"/>
  <c r="I110" i="6"/>
  <c r="E110" i="6"/>
  <c r="I97" i="6"/>
  <c r="E97" i="6"/>
  <c r="I37" i="6"/>
  <c r="E37" i="6"/>
  <c r="I84" i="6"/>
  <c r="E84" i="6"/>
  <c r="I29" i="6"/>
  <c r="E29" i="6"/>
  <c r="I71" i="6"/>
  <c r="E71" i="6"/>
  <c r="I21" i="6"/>
  <c r="E21" i="6"/>
  <c r="I58" i="6"/>
  <c r="E58" i="6"/>
  <c r="I14" i="6"/>
  <c r="E14" i="6"/>
  <c r="I45" i="6"/>
  <c r="E45" i="6"/>
  <c r="I6" i="6"/>
  <c r="E6" i="6"/>
  <c r="I330" i="6"/>
  <c r="E330" i="6"/>
  <c r="I252" i="6"/>
  <c r="E252" i="6"/>
  <c r="I174" i="6"/>
  <c r="E174" i="6"/>
  <c r="I317" i="6"/>
  <c r="E317" i="6"/>
  <c r="I239" i="6"/>
  <c r="E239" i="6"/>
  <c r="I161" i="6"/>
  <c r="E161" i="6"/>
  <c r="I304" i="6"/>
  <c r="E304" i="6"/>
  <c r="I226" i="6"/>
  <c r="E226" i="6"/>
  <c r="I148" i="6"/>
  <c r="E148" i="6"/>
  <c r="I291" i="6"/>
  <c r="E291" i="6"/>
  <c r="I213" i="6"/>
  <c r="E213" i="6"/>
  <c r="I135" i="6"/>
  <c r="E135" i="6"/>
  <c r="I278" i="6"/>
  <c r="E278" i="6"/>
  <c r="I200" i="6"/>
  <c r="E200" i="6"/>
  <c r="I122" i="6"/>
  <c r="E122" i="6"/>
  <c r="I265" i="6"/>
  <c r="E265" i="6"/>
  <c r="I187" i="6"/>
  <c r="E187" i="6"/>
  <c r="I109" i="6"/>
  <c r="E109" i="6"/>
  <c r="I96" i="6"/>
  <c r="E96" i="6"/>
  <c r="I36" i="6"/>
  <c r="E36" i="6"/>
  <c r="I83" i="6"/>
  <c r="E83" i="6"/>
  <c r="I28" i="6"/>
  <c r="E28" i="6"/>
  <c r="I70" i="6"/>
  <c r="E70" i="6"/>
  <c r="I20" i="6"/>
  <c r="E20" i="6"/>
  <c r="I57" i="6"/>
  <c r="E57" i="6"/>
  <c r="I13" i="6"/>
  <c r="E13" i="6"/>
  <c r="I44" i="6"/>
  <c r="E44" i="6"/>
  <c r="I5" i="6"/>
  <c r="E5" i="6"/>
  <c r="I329" i="6"/>
  <c r="E329" i="6"/>
  <c r="I251" i="6"/>
  <c r="E251" i="6"/>
  <c r="I173" i="6"/>
  <c r="E173" i="6"/>
  <c r="I316" i="6"/>
  <c r="E316" i="6"/>
  <c r="I238" i="6"/>
  <c r="E238" i="6"/>
  <c r="I160" i="6"/>
  <c r="E160" i="6"/>
  <c r="I303" i="6"/>
  <c r="E303" i="6"/>
  <c r="I225" i="6"/>
  <c r="E225" i="6"/>
  <c r="I147" i="6"/>
  <c r="E147" i="6"/>
  <c r="I290" i="6"/>
  <c r="E290" i="6"/>
  <c r="I212" i="6"/>
  <c r="E212" i="6"/>
  <c r="I134" i="6"/>
  <c r="E134" i="6"/>
  <c r="I277" i="6"/>
  <c r="E277" i="6"/>
  <c r="I199" i="6"/>
  <c r="E199" i="6"/>
  <c r="I121" i="6"/>
  <c r="E121" i="6"/>
  <c r="I264" i="6"/>
  <c r="E264" i="6"/>
  <c r="I186" i="6"/>
  <c r="E186" i="6"/>
  <c r="I108" i="6"/>
  <c r="E108" i="6"/>
  <c r="I95" i="6"/>
  <c r="E95" i="6"/>
  <c r="I35" i="6"/>
  <c r="E35" i="6"/>
  <c r="I82" i="6"/>
  <c r="E82" i="6"/>
  <c r="I27" i="6"/>
  <c r="E27" i="6"/>
  <c r="I69" i="6"/>
  <c r="E69" i="6"/>
  <c r="I19" i="6"/>
  <c r="E19" i="6"/>
  <c r="I56" i="6"/>
  <c r="E56" i="6"/>
  <c r="I12" i="6"/>
  <c r="E12" i="6"/>
  <c r="I43" i="6"/>
  <c r="E43" i="6"/>
  <c r="I4" i="6"/>
  <c r="E4" i="6"/>
  <c r="I328" i="6"/>
  <c r="E328" i="6"/>
  <c r="I250" i="6"/>
  <c r="E250" i="6"/>
  <c r="I172" i="6"/>
  <c r="E172" i="6"/>
  <c r="I315" i="6"/>
  <c r="E315" i="6"/>
  <c r="I237" i="6"/>
  <c r="E237" i="6"/>
  <c r="I159" i="6"/>
  <c r="E159" i="6"/>
  <c r="I302" i="6"/>
  <c r="E302" i="6"/>
  <c r="I224" i="6"/>
  <c r="E224" i="6"/>
  <c r="I146" i="6"/>
  <c r="E146" i="6"/>
  <c r="I289" i="6"/>
  <c r="E289" i="6"/>
  <c r="I211" i="6"/>
  <c r="E211" i="6"/>
  <c r="I133" i="6"/>
  <c r="E133" i="6"/>
  <c r="I276" i="6"/>
  <c r="E276" i="6"/>
  <c r="I198" i="6"/>
  <c r="E198" i="6"/>
  <c r="I120" i="6"/>
  <c r="E120" i="6"/>
  <c r="I263" i="6"/>
  <c r="E263" i="6"/>
  <c r="I185" i="6"/>
  <c r="E185" i="6"/>
  <c r="I107" i="6"/>
  <c r="E107" i="6"/>
  <c r="I94" i="6"/>
  <c r="E94" i="6"/>
  <c r="I34" i="6"/>
  <c r="E34" i="6"/>
  <c r="I81" i="6"/>
  <c r="E81" i="6"/>
  <c r="I26" i="6"/>
  <c r="E26" i="6"/>
  <c r="I68" i="6"/>
  <c r="E68" i="6"/>
  <c r="I18" i="6"/>
  <c r="E18" i="6"/>
  <c r="I55" i="6"/>
  <c r="E55" i="6"/>
  <c r="I11" i="6"/>
  <c r="E11" i="6"/>
  <c r="I42" i="6"/>
  <c r="E42" i="6"/>
  <c r="I3" i="6"/>
  <c r="E3" i="6"/>
  <c r="L154" i="6" l="1"/>
  <c r="L336" i="6"/>
  <c r="L272" i="6"/>
  <c r="L233" i="6"/>
  <c r="L52" i="6"/>
  <c r="L130" i="6"/>
  <c r="L312" i="6"/>
  <c r="L16" i="6"/>
  <c r="L131" i="6"/>
  <c r="L297" i="6"/>
  <c r="L258" i="6"/>
  <c r="L194" i="6"/>
  <c r="L155" i="6"/>
  <c r="L337" i="6"/>
  <c r="L273" i="6"/>
  <c r="L234" i="6"/>
  <c r="L41" i="6"/>
  <c r="L93" i="6"/>
  <c r="L251" i="6"/>
  <c r="L28" i="6"/>
  <c r="L200" i="6"/>
  <c r="L161" i="6"/>
  <c r="L14" i="6"/>
  <c r="L110" i="6"/>
  <c r="L292" i="6"/>
  <c r="L253" i="6"/>
  <c r="L30" i="6"/>
  <c r="L202" i="6"/>
  <c r="L163" i="6"/>
  <c r="L60" i="6"/>
  <c r="L190" i="6"/>
  <c r="L313" i="6"/>
  <c r="L81" i="6"/>
  <c r="L276" i="6"/>
  <c r="L237" i="6"/>
  <c r="L56" i="6"/>
  <c r="L186" i="6"/>
  <c r="L147" i="6"/>
  <c r="L329" i="6"/>
  <c r="L83" i="6"/>
  <c r="L278" i="6"/>
  <c r="L239" i="6"/>
  <c r="L58" i="6"/>
  <c r="L188" i="6"/>
  <c r="L149" i="6"/>
  <c r="L331" i="6"/>
  <c r="L85" i="6"/>
  <c r="L280" i="6"/>
  <c r="L241" i="6"/>
  <c r="L23" i="6"/>
  <c r="L268" i="6"/>
  <c r="L229" i="6"/>
  <c r="L53" i="6"/>
  <c r="L274" i="6"/>
  <c r="L235" i="6"/>
  <c r="L2" i="6"/>
  <c r="L9" i="6"/>
  <c r="L100" i="6"/>
  <c r="L217" i="6"/>
  <c r="L178" i="6"/>
  <c r="L114" i="6"/>
  <c r="L296" i="6"/>
  <c r="L257" i="6"/>
  <c r="L193" i="6"/>
  <c r="L33" i="6"/>
  <c r="L101" i="6"/>
  <c r="L218" i="6"/>
  <c r="L179" i="6"/>
  <c r="L115" i="6"/>
  <c r="L219" i="6"/>
  <c r="L310" i="6"/>
  <c r="L180" i="6"/>
  <c r="L64" i="6"/>
  <c r="L116" i="6"/>
  <c r="L207" i="6"/>
  <c r="L298" i="6"/>
  <c r="L168" i="6"/>
  <c r="L259" i="6"/>
  <c r="L78" i="6"/>
  <c r="L195" i="6"/>
  <c r="L286" i="6"/>
  <c r="L156" i="6"/>
  <c r="L247" i="6"/>
  <c r="L338" i="6"/>
  <c r="L79" i="6"/>
  <c r="L196" i="6"/>
  <c r="L287" i="6"/>
  <c r="L157" i="6"/>
  <c r="L248" i="6"/>
  <c r="L339" i="6"/>
  <c r="L54" i="6"/>
  <c r="L80" i="6"/>
  <c r="L184" i="6"/>
  <c r="L275" i="6"/>
  <c r="L145" i="6"/>
  <c r="L42" i="6"/>
  <c r="L68" i="6"/>
  <c r="L94" i="6"/>
  <c r="L120" i="6"/>
  <c r="L211" i="6"/>
  <c r="L302" i="6"/>
  <c r="L172" i="6"/>
  <c r="L43" i="6"/>
  <c r="L69" i="6"/>
  <c r="L95" i="6"/>
  <c r="L121" i="6"/>
  <c r="L212" i="6"/>
  <c r="L303" i="6"/>
  <c r="L173" i="6"/>
  <c r="L44" i="6"/>
  <c r="L70" i="6"/>
  <c r="L96" i="6"/>
  <c r="L122" i="6"/>
  <c r="L213" i="6"/>
  <c r="L304" i="6"/>
  <c r="L174" i="6"/>
  <c r="L45" i="6"/>
  <c r="L71" i="6"/>
  <c r="L97" i="6"/>
  <c r="L123" i="6"/>
  <c r="L214" i="6"/>
  <c r="L305" i="6"/>
  <c r="L175" i="6"/>
  <c r="L46" i="6"/>
  <c r="L72" i="6"/>
  <c r="L98" i="6"/>
  <c r="L124" i="6"/>
  <c r="L215" i="6"/>
  <c r="L306" i="6"/>
  <c r="L176" i="6"/>
  <c r="L47" i="6"/>
  <c r="L31" i="6"/>
  <c r="L112" i="6"/>
  <c r="L203" i="6"/>
  <c r="L294" i="6"/>
  <c r="L164" i="6"/>
  <c r="L255" i="6"/>
  <c r="L61" i="6"/>
  <c r="L87" i="6"/>
  <c r="L191" i="6"/>
  <c r="L282" i="6"/>
  <c r="L152" i="6"/>
  <c r="L243" i="6"/>
  <c r="L334" i="6"/>
  <c r="L88" i="6"/>
  <c r="L270" i="6"/>
  <c r="L140" i="6"/>
  <c r="L231" i="6"/>
  <c r="L322" i="6"/>
  <c r="L50" i="6"/>
  <c r="L102" i="6"/>
  <c r="L128" i="6"/>
  <c r="L26" i="6"/>
  <c r="L198" i="6"/>
  <c r="L159" i="6"/>
  <c r="L12" i="6"/>
  <c r="L108" i="6"/>
  <c r="L290" i="6"/>
  <c r="L151" i="6"/>
  <c r="L333" i="6"/>
  <c r="L40" i="6"/>
  <c r="L139" i="6"/>
  <c r="L321" i="6"/>
  <c r="L210" i="6"/>
  <c r="L171" i="6"/>
  <c r="L236" i="6"/>
  <c r="L327" i="6"/>
  <c r="L132" i="6"/>
  <c r="L314" i="6"/>
  <c r="L18" i="6"/>
  <c r="L263" i="6"/>
  <c r="L224" i="6"/>
  <c r="L4" i="6"/>
  <c r="L35" i="6"/>
  <c r="L134" i="6"/>
  <c r="L316" i="6"/>
  <c r="L20" i="6"/>
  <c r="L265" i="6"/>
  <c r="L226" i="6"/>
  <c r="L6" i="6"/>
  <c r="L37" i="6"/>
  <c r="L136" i="6"/>
  <c r="L318" i="6"/>
  <c r="L22" i="6"/>
  <c r="L267" i="6"/>
  <c r="L228" i="6"/>
  <c r="L8" i="6"/>
  <c r="L99" i="6"/>
  <c r="L216" i="6"/>
  <c r="L177" i="6"/>
  <c r="L32" i="6"/>
  <c r="L204" i="6"/>
  <c r="L165" i="6"/>
  <c r="L75" i="6"/>
  <c r="L283" i="6"/>
  <c r="L244" i="6"/>
  <c r="L89" i="6"/>
  <c r="L141" i="6"/>
  <c r="L323" i="6"/>
  <c r="L103" i="6"/>
  <c r="L220" i="6"/>
  <c r="L181" i="6"/>
  <c r="L117" i="6"/>
  <c r="L299" i="6"/>
  <c r="L260" i="6"/>
  <c r="L118" i="6"/>
  <c r="L300" i="6"/>
  <c r="L261" i="6"/>
  <c r="L25" i="6"/>
  <c r="L197" i="6"/>
  <c r="L158" i="6"/>
  <c r="L11" i="6"/>
  <c r="L107" i="6"/>
  <c r="L289" i="6"/>
  <c r="L250" i="6"/>
  <c r="L27" i="6"/>
  <c r="L199" i="6"/>
  <c r="L160" i="6"/>
  <c r="L13" i="6"/>
  <c r="L109" i="6"/>
  <c r="L291" i="6"/>
  <c r="L252" i="6"/>
  <c r="L29" i="6"/>
  <c r="L201" i="6"/>
  <c r="L162" i="6"/>
  <c r="L15" i="6"/>
  <c r="L111" i="6"/>
  <c r="L293" i="6"/>
  <c r="L254" i="6"/>
  <c r="L86" i="6"/>
  <c r="L281" i="6"/>
  <c r="L242" i="6"/>
  <c r="L24" i="6"/>
  <c r="L269" i="6"/>
  <c r="L230" i="6"/>
  <c r="L49" i="6"/>
  <c r="L127" i="6"/>
  <c r="L309" i="6"/>
  <c r="L63" i="6"/>
  <c r="L206" i="6"/>
  <c r="L167" i="6"/>
  <c r="L77" i="6"/>
  <c r="L285" i="6"/>
  <c r="L246" i="6"/>
  <c r="L91" i="6"/>
  <c r="L143" i="6"/>
  <c r="L325" i="6"/>
  <c r="L92" i="6"/>
  <c r="L144" i="6"/>
  <c r="L326" i="6"/>
  <c r="L17" i="6"/>
  <c r="L262" i="6"/>
  <c r="L223" i="6"/>
  <c r="L55" i="6"/>
  <c r="L185" i="6"/>
  <c r="L146" i="6"/>
  <c r="L328" i="6"/>
  <c r="L82" i="6"/>
  <c r="L277" i="6"/>
  <c r="L238" i="6"/>
  <c r="L57" i="6"/>
  <c r="L187" i="6"/>
  <c r="L148" i="6"/>
  <c r="L330" i="6"/>
  <c r="L84" i="6"/>
  <c r="L279" i="6"/>
  <c r="L240" i="6"/>
  <c r="L59" i="6"/>
  <c r="L189" i="6"/>
  <c r="L150" i="6"/>
  <c r="L332" i="6"/>
  <c r="L39" i="6"/>
  <c r="L138" i="6"/>
  <c r="L320" i="6"/>
  <c r="L74" i="6"/>
  <c r="L126" i="6"/>
  <c r="L308" i="6"/>
  <c r="L62" i="6"/>
  <c r="L205" i="6"/>
  <c r="L166" i="6"/>
  <c r="L76" i="6"/>
  <c r="L284" i="6"/>
  <c r="L245" i="6"/>
  <c r="L90" i="6"/>
  <c r="L142" i="6"/>
  <c r="L324" i="6"/>
  <c r="L104" i="6"/>
  <c r="L221" i="6"/>
  <c r="L182" i="6"/>
  <c r="L105" i="6"/>
  <c r="L222" i="6"/>
  <c r="L183" i="6"/>
  <c r="L67" i="6"/>
  <c r="L119" i="6"/>
  <c r="L301" i="6"/>
  <c r="L3" i="6"/>
  <c r="L34" i="6"/>
  <c r="L133" i="6"/>
  <c r="L315" i="6"/>
  <c r="L19" i="6"/>
  <c r="L264" i="6"/>
  <c r="L225" i="6"/>
  <c r="L5" i="6"/>
  <c r="L36" i="6"/>
  <c r="L135" i="6"/>
  <c r="L317" i="6"/>
  <c r="L21" i="6"/>
  <c r="L266" i="6"/>
  <c r="L227" i="6"/>
  <c r="L7" i="6"/>
  <c r="L38" i="6"/>
  <c r="L137" i="6"/>
  <c r="L319" i="6"/>
  <c r="L73" i="6"/>
  <c r="L125" i="6"/>
  <c r="L307" i="6"/>
  <c r="L48" i="6"/>
  <c r="L113" i="6"/>
  <c r="L295" i="6"/>
  <c r="L256" i="6"/>
  <c r="L192" i="6"/>
  <c r="L153" i="6"/>
  <c r="L335" i="6"/>
  <c r="L271" i="6"/>
  <c r="L232" i="6"/>
  <c r="L51" i="6"/>
  <c r="L129" i="6"/>
  <c r="L311" i="6"/>
  <c r="L65" i="6"/>
  <c r="L208" i="6"/>
  <c r="L169" i="6"/>
  <c r="L66" i="6"/>
  <c r="L209" i="6"/>
  <c r="L170" i="6"/>
  <c r="L10" i="6"/>
  <c r="L106" i="6"/>
  <c r="L288" i="6"/>
  <c r="L249" i="6"/>
</calcChain>
</file>

<file path=xl/sharedStrings.xml><?xml version="1.0" encoding="utf-8"?>
<sst xmlns="http://schemas.openxmlformats.org/spreadsheetml/2006/main" count="490" uniqueCount="63">
  <si>
    <t>Code</t>
  </si>
  <si>
    <t>Tarif</t>
  </si>
  <si>
    <t>Unité</t>
  </si>
  <si>
    <t>Famille</t>
  </si>
  <si>
    <t>Libellé Famille</t>
  </si>
  <si>
    <t>Type</t>
  </si>
  <si>
    <t>Libellé Type</t>
  </si>
  <si>
    <t>Matériau</t>
  </si>
  <si>
    <t>Libellé Matériau</t>
  </si>
  <si>
    <t>Caractéristique</t>
  </si>
  <si>
    <t>Libellé Caractéristique</t>
  </si>
  <si>
    <t>Libellé</t>
  </si>
  <si>
    <t>tonne</t>
  </si>
  <si>
    <t>unité</t>
  </si>
  <si>
    <t>Articles de bricolage</t>
  </si>
  <si>
    <t>53</t>
  </si>
  <si>
    <t>Entretien et aménagement du jardin</t>
  </si>
  <si>
    <t>54</t>
  </si>
  <si>
    <t>Numéro</t>
  </si>
  <si>
    <t>01</t>
  </si>
  <si>
    <t>Gros objets, machines et outils non électriques et non thermiques, outils et supports de travail en hauteur</t>
  </si>
  <si>
    <t>02</t>
  </si>
  <si>
    <t>Pots et contenants</t>
  </si>
  <si>
    <t>03</t>
  </si>
  <si>
    <t>04</t>
  </si>
  <si>
    <t>Structures extérieures, équipements de plein air et accessoires</t>
  </si>
  <si>
    <t>05</t>
  </si>
  <si>
    <t>06</t>
  </si>
  <si>
    <t>Autres matériaux</t>
  </si>
  <si>
    <t>Bois (&gt;50%)</t>
  </si>
  <si>
    <t>Matériaux inertes (&gt;90%)</t>
  </si>
  <si>
    <t>Métal (&gt;50%)</t>
  </si>
  <si>
    <t>Plastiques monomatériau (&gt;90%)</t>
  </si>
  <si>
    <t>Textiles &amp; biosourcés (&gt;90%)</t>
  </si>
  <si>
    <t>au poids</t>
  </si>
  <si>
    <t>00</t>
  </si>
  <si>
    <t>inférieur strictement à 0,5 kg</t>
  </si>
  <si>
    <t>compris entre 0,5 kg et 1 kg exclus</t>
  </si>
  <si>
    <t>compris entre 1 kg et 2 kg exclus</t>
  </si>
  <si>
    <t>compris entre 2 kg et 3 kg exclus</t>
  </si>
  <si>
    <t>compris entre 3 kg et 5 kg exclus</t>
  </si>
  <si>
    <t>compris entre 5 kg et 7 kg exclus</t>
  </si>
  <si>
    <t>compris entre 7 kg et 10 kg exclus</t>
  </si>
  <si>
    <t>07</t>
  </si>
  <si>
    <t>compris entre 10 kg et 15 kg exclus</t>
  </si>
  <si>
    <t>08</t>
  </si>
  <si>
    <t>compris entre 15 kg et 20 kg exclus</t>
  </si>
  <si>
    <t>09</t>
  </si>
  <si>
    <t>compris entre 20 kg et 25 kg exclus</t>
  </si>
  <si>
    <t>10</t>
  </si>
  <si>
    <t>compris entre 25 kg et 30 kg exclus</t>
  </si>
  <si>
    <t>11</t>
  </si>
  <si>
    <t>compris entre 30 kg et 40 kg exclus</t>
  </si>
  <si>
    <t>12</t>
  </si>
  <si>
    <t>compris entre 40 kg et 50 kg exclus</t>
  </si>
  <si>
    <t>13</t>
  </si>
  <si>
    <t>plus de 50 kg</t>
  </si>
  <si>
    <t>14</t>
  </si>
  <si>
    <t>plus de 20 kg</t>
  </si>
  <si>
    <t>15</t>
  </si>
  <si>
    <t>plus de 7 kg</t>
  </si>
  <si>
    <t>16</t>
  </si>
  <si>
    <t xml:space="preserve">Outillage à main, EPI, accessoires et bâches autres que outillages du peintre et appareils thermiques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</si>
</sst>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A3A2D560-EECF-4940-92FA-05F5E377F7F4}"/>
  </cellStyles>
  <dxfs count="18">
    <dxf>
      <numFmt numFmtId="30" formatCode="@"/>
    </dxf>
    <dxf>
      <numFmt numFmtId="30" formatCode="@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</dxf>
    <dxf>
      <numFmt numFmtId="30" formatCode="@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theme="0" tint="-0.14999847407452621"/>
          <bgColor theme="0" tint="-0.14999847407452621"/>
        </patternFill>
      </fill>
    </dxf>
    <dxf>
      <numFmt numFmtId="0" formatCode="General"/>
    </dxf>
    <dxf>
      <numFmt numFmtId="0" formatCode="General"/>
    </dxf>
    <dxf>
      <font>
        <color rgb="FF000000"/>
      </font>
      <numFmt numFmtId="30" formatCode="@"/>
      <alignment horizontal="center" vertical="bottom" textRotation="0" wrapText="0" indent="0" justifyLastLine="0" shrinkToFit="0" readingOrder="0"/>
    </dxf>
    <dxf>
      <font>
        <color rgb="FF000000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color rgb="FF000000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F1BF10-082A-417E-B85F-90A5726A100B}" name="BAREME_ABJ" displayName="BAREME_ABJ" ref="A1:L409" totalsRowShown="0">
  <autoFilter ref="A1:L409" xr:uid="{A3F1BF10-082A-417E-B85F-90A5726A100B}"/>
  <sortState xmlns:xlrd2="http://schemas.microsoft.com/office/spreadsheetml/2017/richdata2" ref="A2:L409">
    <sortCondition ref="A1:A409"/>
  </sortState>
  <tableColumns count="12">
    <tableColumn id="4" xr3:uid="{D2BEA0A0-1F49-427B-82F9-87C2C55462D7}" name="Code" dataDxfId="17"/>
    <tableColumn id="8" xr3:uid="{5E1F3D25-5C2C-431C-BBED-1F4F58C5C0DB}" name="Tarif" dataDxfId="16"/>
    <tableColumn id="11" xr3:uid="{AB8EBFE2-F878-421E-8601-241C1C50A999}" name="Unité" dataDxfId="15"/>
    <tableColumn id="1" xr3:uid="{DB44A511-2F98-4586-B105-5B8964A4F32C}" name="Famille" dataDxfId="14">
      <calculatedColumnFormula>MID(A2,1,2)</calculatedColumnFormula>
    </tableColumn>
    <tableColumn id="5" xr3:uid="{D371B976-89D4-4AB9-A09E-9ADE5EC444EA}" name="Libellé Famille" dataDxfId="13">
      <calculatedColumnFormula>_xlfn.XLOOKUP(BAREME_ABJ[[#This Row],[Famille]],Famille!B:B,Famille!A:A,"ERREUR")</calculatedColumnFormula>
    </tableColumn>
    <tableColumn id="2" xr3:uid="{396030DD-EF62-4B01-9C04-8F5D92585EB2}" name="Type" dataDxfId="12">
      <calculatedColumnFormula>MID(A2,3,2)</calculatedColumnFormula>
    </tableColumn>
    <tableColumn id="6" xr3:uid="{7B0E34F5-7160-44E6-9C45-69123475D535}" name="Libellé Type" dataDxfId="11">
      <calculatedColumnFormula>_xlfn.XLOOKUP(BAREME_ABJ[[#This Row],[Type]],Type!B:B,Type!A:A,"ERREUR")</calculatedColumnFormula>
    </tableColumn>
    <tableColumn id="3" xr3:uid="{35487F63-19A9-4BBD-AB05-1489EFF590A6}" name="Matériau" dataDxfId="10">
      <calculatedColumnFormula>MID(A2,5,2)</calculatedColumnFormula>
    </tableColumn>
    <tableColumn id="7" xr3:uid="{3C174C24-5CD8-4454-A80D-D103A4F91D72}" name="Libellé Matériau" dataDxfId="9">
      <calculatedColumnFormula>_xlfn.XLOOKUP(BAREME_ABJ[[#This Row],[Matériau]],Materiau[Code],Materiau[Libellé],"ERREUR")</calculatedColumnFormula>
    </tableColumn>
    <tableColumn id="9" xr3:uid="{5ADDFF42-CCD3-45E4-83D9-7BA2CB595E5C}" name="Caractéristique" dataDxfId="8"/>
    <tableColumn id="10" xr3:uid="{86BC83FD-0405-4ECA-A934-812732C8BC00}" name="Libellé Caractéristique" dataDxfId="7">
      <calculatedColumnFormula>_xlfn.XLOOKUP(BAREME_ABJ[[#This Row],[Caractéristique]],Caractéristique!B:B,Caractéristique!A:A,"ERREUR")</calculatedColumnFormula>
    </tableColumn>
    <tableColumn id="12" xr3:uid="{CD265157-E7C3-411E-8655-7DC739FD9626}" name="Libellé" dataDxfId="6">
      <calculatedColumnFormula>CONCATENATE(BAREME_ABJ[[#This Row],[Libellé Famille]]," &gt; ",BAREME_ABJ[[#This Row],[Libellé Type]]," &gt; ",BAREME_ABJ[[#This Row],[Libellé Matériau]]," &gt; ",BAREME_ABJ[[#This Row],[Libellé Caractéristique]])</calculatedColumnFormula>
    </tableColumn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967BA9-D13C-4598-994A-0B93CF38AF21}" name="Famille" displayName="Famille" ref="A1:B3" totalsRowShown="0">
  <autoFilter ref="A1:B3" xr:uid="{BC967BA9-D13C-4598-994A-0B93CF38AF21}"/>
  <tableColumns count="2">
    <tableColumn id="1" xr3:uid="{10819067-635C-4E53-97FF-D41EDBC02DBC}" name="Libellé" dataDxfId="5" dataCellStyle="Normal 2"/>
    <tableColumn id="2" xr3:uid="{4D3EBC31-495C-4CA4-94DD-07185BED7805}" name="Code" dataDxfId="4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1048AC-47CE-4FFC-B521-2F2F3E4E4841}" name="SousFamille" displayName="SousFamille" ref="A1:B7" totalsRowShown="0">
  <autoFilter ref="A1:B7" xr:uid="{0F1048AC-47CE-4FFC-B521-2F2F3E4E4841}"/>
  <sortState xmlns:xlrd2="http://schemas.microsoft.com/office/spreadsheetml/2017/richdata2" ref="A2:B7">
    <sortCondition ref="B1:B7"/>
  </sortState>
  <tableColumns count="2">
    <tableColumn id="1" xr3:uid="{CCF75F4B-B0CA-4CA7-822B-C4794B4876BA}" name="Libellé"/>
    <tableColumn id="2" xr3:uid="{64F2ECCE-96A5-4713-9C6D-7D9D354E1316}" name="Numéro" dataDxfId="3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E1690D-C722-4E17-9812-9FEFDACFA69E}" name="Materiau" displayName="Materiau" ref="A1:B7" totalsRowShown="0">
  <autoFilter ref="A1:B7" xr:uid="{BFE1690D-C722-4E17-9812-9FEFDACFA69E}"/>
  <tableColumns count="2">
    <tableColumn id="1" xr3:uid="{D97188E4-FECD-46E1-8069-C235F5896144}" name="Libellé"/>
    <tableColumn id="2" xr3:uid="{D8141DAB-956C-428C-A4B1-22AE7E8BC02B}" name="Code" dataDxfId="2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7A2AF9-A21A-4CE0-9FFA-6B50E3890D9F}" name="Tableau5" displayName="Tableau5" ref="A1:B18" totalsRowShown="0">
  <autoFilter ref="A1:B18" xr:uid="{367A2AF9-A21A-4CE0-9FFA-6B50E3890D9F}"/>
  <tableColumns count="2">
    <tableColumn id="1" xr3:uid="{D39E712D-A93D-44FB-8E64-924054E556D8}" name="Libellé" dataDxfId="1"/>
    <tableColumn id="2" xr3:uid="{A80FA60C-CEBD-4E48-8CC9-33AB8CF87885}" name="Code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EE5D-0989-4AB6-B82A-326130C9A8A7}">
  <dimension ref="A1:L409"/>
  <sheetViews>
    <sheetView tabSelected="1" workbookViewId="0">
      <selection activeCell="G2" sqref="G2"/>
    </sheetView>
  </sheetViews>
  <sheetFormatPr baseColWidth="10" defaultColWidth="11.42578125" defaultRowHeight="15" x14ac:dyDescent="0.25"/>
  <cols>
    <col min="1" max="1" width="9.85546875" bestFit="1" customWidth="1"/>
    <col min="2" max="2" width="8" bestFit="1" customWidth="1"/>
    <col min="3" max="3" width="8.28515625" bestFit="1" customWidth="1"/>
    <col min="4" max="4" width="9.85546875" hidden="1" customWidth="1"/>
    <col min="5" max="5" width="33.7109375" bestFit="1" customWidth="1"/>
    <col min="6" max="6" width="7.5703125" hidden="1" customWidth="1"/>
    <col min="7" max="7" width="96.85546875" bestFit="1" customWidth="1"/>
    <col min="8" max="8" width="11.42578125" hidden="1" customWidth="1"/>
    <col min="9" max="9" width="30.5703125" bestFit="1" customWidth="1"/>
    <col min="10" max="10" width="16.7109375" hidden="1" customWidth="1"/>
    <col min="11" max="11" width="31.85546875" bestFit="1" customWidth="1"/>
    <col min="12" max="12" width="182.42578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3">
        <v>53010100</v>
      </c>
      <c r="B2" s="4">
        <v>215</v>
      </c>
      <c r="C2" s="5" t="s">
        <v>12</v>
      </c>
      <c r="D2" t="str">
        <f t="shared" ref="D2:D65" si="0">MID(A2,1,2)</f>
        <v>53</v>
      </c>
      <c r="E2" t="str">
        <f>_xlfn.XLOOKUP(BAREME_ABJ[[#This Row],[Famille]],Famille!B:B,Famille!A:A,"ERREUR")</f>
        <v>Articles de bricolage</v>
      </c>
      <c r="F2" t="str">
        <f t="shared" ref="F2:F65" si="1">MID(A2,3,2)</f>
        <v>01</v>
      </c>
      <c r="G2" t="str">
        <f>_xlfn.XLOOKUP(BAREME_ABJ[[#This Row],[Type]],Type!B:B,Type!A:A,"ERREUR")</f>
        <v xml:space="preserve">Outillage à main, EPI, accessoires et bâches autres que outillages du peintre et appareils thermiques </v>
      </c>
      <c r="H2" t="str">
        <f t="shared" ref="H2:H65" si="2">MID(A2,5,2)</f>
        <v>01</v>
      </c>
      <c r="I2" s="1" t="str">
        <f>_xlfn.XLOOKUP(BAREME_ABJ[[#This Row],[Matériau]],Materiau[Code],Materiau[Libellé],"ERREUR")</f>
        <v>Autres matériaux</v>
      </c>
      <c r="J2" t="str">
        <f t="shared" ref="J2:J65" si="3">MID(A2,7,2)</f>
        <v>00</v>
      </c>
      <c r="K2" t="str">
        <f>_xlfn.XLOOKUP(BAREME_ABJ[[#This Row],[Caractéristique]],Caractéristique!B:B,Caractéristique!A:A,"ERREUR")</f>
        <v>au poids</v>
      </c>
      <c r="L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au poids</v>
      </c>
    </row>
    <row r="3" spans="1:12" x14ac:dyDescent="0.25">
      <c r="A3" s="3">
        <v>53010101</v>
      </c>
      <c r="B3" s="4">
        <v>0.05</v>
      </c>
      <c r="C3" s="5" t="s">
        <v>13</v>
      </c>
      <c r="D3" t="str">
        <f t="shared" si="0"/>
        <v>53</v>
      </c>
      <c r="E3" t="str">
        <f>_xlfn.XLOOKUP(BAREME_ABJ[[#This Row],[Famille]],Famille!B:B,Famille!A:A,"ERREUR")</f>
        <v>Articles de bricolage</v>
      </c>
      <c r="F3" t="str">
        <f t="shared" si="1"/>
        <v>01</v>
      </c>
      <c r="G3" t="str">
        <f>_xlfn.XLOOKUP(BAREME_ABJ[[#This Row],[Type]],Type!B:B,Type!A:A,"ERREUR")</f>
        <v xml:space="preserve">Outillage à main, EPI, accessoires et bâches autres que outillages du peintre et appareils thermiques </v>
      </c>
      <c r="H3" t="str">
        <f t="shared" si="2"/>
        <v>01</v>
      </c>
      <c r="I3" s="1" t="str">
        <f>_xlfn.XLOOKUP(BAREME_ABJ[[#This Row],[Matériau]],Materiau[Code],Materiau[Libellé],"ERREUR")</f>
        <v>Autres matériaux</v>
      </c>
      <c r="J3" t="str">
        <f t="shared" si="3"/>
        <v>01</v>
      </c>
      <c r="K3" t="str">
        <f>_xlfn.XLOOKUP(BAREME_ABJ[[#This Row],[Caractéristique]],Caractéristique!B:B,Caractéristique!A:A,"ERREUR")</f>
        <v>inférieur strictement à 0,5 kg</v>
      </c>
      <c r="L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inférieur strictement à 0,5 kg</v>
      </c>
    </row>
    <row r="4" spans="1:12" x14ac:dyDescent="0.25">
      <c r="A4" s="3">
        <v>53010102</v>
      </c>
      <c r="B4" s="4">
        <v>0.16</v>
      </c>
      <c r="C4" s="5" t="s">
        <v>13</v>
      </c>
      <c r="D4" t="str">
        <f t="shared" si="0"/>
        <v>53</v>
      </c>
      <c r="E4" t="str">
        <f>_xlfn.XLOOKUP(BAREME_ABJ[[#This Row],[Famille]],Famille!B:B,Famille!A:A,"ERREUR")</f>
        <v>Articles de bricolage</v>
      </c>
      <c r="F4" t="str">
        <f t="shared" si="1"/>
        <v>01</v>
      </c>
      <c r="G4" t="str">
        <f>_xlfn.XLOOKUP(BAREME_ABJ[[#This Row],[Type]],Type!B:B,Type!A:A,"ERREUR")</f>
        <v xml:space="preserve">Outillage à main, EPI, accessoires et bâches autres que outillages du peintre et appareils thermiques </v>
      </c>
      <c r="H4" t="str">
        <f t="shared" si="2"/>
        <v>01</v>
      </c>
      <c r="I4" s="1" t="str">
        <f>_xlfn.XLOOKUP(BAREME_ABJ[[#This Row],[Matériau]],Materiau[Code],Materiau[Libellé],"ERREUR")</f>
        <v>Autres matériaux</v>
      </c>
      <c r="J4" t="str">
        <f t="shared" si="3"/>
        <v>02</v>
      </c>
      <c r="K4" t="str">
        <f>_xlfn.XLOOKUP(BAREME_ABJ[[#This Row],[Caractéristique]],Caractéristique!B:B,Caractéristique!A:A,"ERREUR")</f>
        <v>compris entre 0,5 kg et 1 kg exclus</v>
      </c>
      <c r="L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compris entre 0,5 kg et 1 kg exclus</v>
      </c>
    </row>
    <row r="5" spans="1:12" x14ac:dyDescent="0.25">
      <c r="A5" s="3">
        <v>53010103</v>
      </c>
      <c r="B5" s="4">
        <v>0.32</v>
      </c>
      <c r="C5" s="5" t="s">
        <v>13</v>
      </c>
      <c r="D5" t="str">
        <f t="shared" si="0"/>
        <v>53</v>
      </c>
      <c r="E5" t="str">
        <f>_xlfn.XLOOKUP(BAREME_ABJ[[#This Row],[Famille]],Famille!B:B,Famille!A:A,"ERREUR")</f>
        <v>Articles de bricolage</v>
      </c>
      <c r="F5" t="str">
        <f t="shared" si="1"/>
        <v>01</v>
      </c>
      <c r="G5" t="str">
        <f>_xlfn.XLOOKUP(BAREME_ABJ[[#This Row],[Type]],Type!B:B,Type!A:A,"ERREUR")</f>
        <v xml:space="preserve">Outillage à main, EPI, accessoires et bâches autres que outillages du peintre et appareils thermiques </v>
      </c>
      <c r="H5" t="str">
        <f t="shared" si="2"/>
        <v>01</v>
      </c>
      <c r="I5" s="1" t="str">
        <f>_xlfn.XLOOKUP(BAREME_ABJ[[#This Row],[Matériau]],Materiau[Code],Materiau[Libellé],"ERREUR")</f>
        <v>Autres matériaux</v>
      </c>
      <c r="J5" t="str">
        <f t="shared" si="3"/>
        <v>03</v>
      </c>
      <c r="K5" t="str">
        <f>_xlfn.XLOOKUP(BAREME_ABJ[[#This Row],[Caractéristique]],Caractéristique!B:B,Caractéristique!A:A,"ERREUR")</f>
        <v>compris entre 1 kg et 2 kg exclus</v>
      </c>
      <c r="L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compris entre 1 kg et 2 kg exclus</v>
      </c>
    </row>
    <row r="6" spans="1:12" x14ac:dyDescent="0.25">
      <c r="A6" s="3">
        <v>53010104</v>
      </c>
      <c r="B6" s="4">
        <v>0.54</v>
      </c>
      <c r="C6" s="5" t="s">
        <v>13</v>
      </c>
      <c r="D6" t="str">
        <f t="shared" si="0"/>
        <v>53</v>
      </c>
      <c r="E6" t="str">
        <f>_xlfn.XLOOKUP(BAREME_ABJ[[#This Row],[Famille]],Famille!B:B,Famille!A:A,"ERREUR")</f>
        <v>Articles de bricolage</v>
      </c>
      <c r="F6" t="str">
        <f t="shared" si="1"/>
        <v>01</v>
      </c>
      <c r="G6" t="str">
        <f>_xlfn.XLOOKUP(BAREME_ABJ[[#This Row],[Type]],Type!B:B,Type!A:A,"ERREUR")</f>
        <v xml:space="preserve">Outillage à main, EPI, accessoires et bâches autres que outillages du peintre et appareils thermiques </v>
      </c>
      <c r="H6" t="str">
        <f t="shared" si="2"/>
        <v>01</v>
      </c>
      <c r="I6" s="1" t="str">
        <f>_xlfn.XLOOKUP(BAREME_ABJ[[#This Row],[Matériau]],Materiau[Code],Materiau[Libellé],"ERREUR")</f>
        <v>Autres matériaux</v>
      </c>
      <c r="J6" t="str">
        <f t="shared" si="3"/>
        <v>04</v>
      </c>
      <c r="K6" t="str">
        <f>_xlfn.XLOOKUP(BAREME_ABJ[[#This Row],[Caractéristique]],Caractéristique!B:B,Caractéristique!A:A,"ERREUR")</f>
        <v>compris entre 2 kg et 3 kg exclus</v>
      </c>
      <c r="L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compris entre 2 kg et 3 kg exclus</v>
      </c>
    </row>
    <row r="7" spans="1:12" x14ac:dyDescent="0.25">
      <c r="A7" s="3">
        <v>53010105</v>
      </c>
      <c r="B7" s="4">
        <v>0.86</v>
      </c>
      <c r="C7" s="5" t="s">
        <v>13</v>
      </c>
      <c r="D7" t="str">
        <f t="shared" si="0"/>
        <v>53</v>
      </c>
      <c r="E7" t="str">
        <f>_xlfn.XLOOKUP(BAREME_ABJ[[#This Row],[Famille]],Famille!B:B,Famille!A:A,"ERREUR")</f>
        <v>Articles de bricolage</v>
      </c>
      <c r="F7" t="str">
        <f t="shared" si="1"/>
        <v>01</v>
      </c>
      <c r="G7" t="str">
        <f>_xlfn.XLOOKUP(BAREME_ABJ[[#This Row],[Type]],Type!B:B,Type!A:A,"ERREUR")</f>
        <v xml:space="preserve">Outillage à main, EPI, accessoires et bâches autres que outillages du peintre et appareils thermiques </v>
      </c>
      <c r="H7" t="str">
        <f t="shared" si="2"/>
        <v>01</v>
      </c>
      <c r="I7" s="1" t="str">
        <f>_xlfn.XLOOKUP(BAREME_ABJ[[#This Row],[Matériau]],Materiau[Code],Materiau[Libellé],"ERREUR")</f>
        <v>Autres matériaux</v>
      </c>
      <c r="J7" t="str">
        <f t="shared" si="3"/>
        <v>05</v>
      </c>
      <c r="K7" t="str">
        <f>_xlfn.XLOOKUP(BAREME_ABJ[[#This Row],[Caractéristique]],Caractéristique!B:B,Caractéristique!A:A,"ERREUR")</f>
        <v>compris entre 3 kg et 5 kg exclus</v>
      </c>
      <c r="L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compris entre 3 kg et 5 kg exclus</v>
      </c>
    </row>
    <row r="8" spans="1:12" x14ac:dyDescent="0.25">
      <c r="A8" s="3">
        <v>53010106</v>
      </c>
      <c r="B8" s="4">
        <v>1.51</v>
      </c>
      <c r="C8" s="5" t="s">
        <v>13</v>
      </c>
      <c r="D8" t="str">
        <f t="shared" si="0"/>
        <v>53</v>
      </c>
      <c r="E8" t="str">
        <f>_xlfn.XLOOKUP(BAREME_ABJ[[#This Row],[Famille]],Famille!B:B,Famille!A:A,"ERREUR")</f>
        <v>Articles de bricolage</v>
      </c>
      <c r="F8" t="str">
        <f t="shared" si="1"/>
        <v>01</v>
      </c>
      <c r="G8" t="str">
        <f>_xlfn.XLOOKUP(BAREME_ABJ[[#This Row],[Type]],Type!B:B,Type!A:A,"ERREUR")</f>
        <v xml:space="preserve">Outillage à main, EPI, accessoires et bâches autres que outillages du peintre et appareils thermiques </v>
      </c>
      <c r="H8" t="str">
        <f t="shared" si="2"/>
        <v>01</v>
      </c>
      <c r="I8" s="1" t="str">
        <f>_xlfn.XLOOKUP(BAREME_ABJ[[#This Row],[Matériau]],Materiau[Code],Materiau[Libellé],"ERREUR")</f>
        <v>Autres matériaux</v>
      </c>
      <c r="J8" t="str">
        <f t="shared" si="3"/>
        <v>06</v>
      </c>
      <c r="K8" t="str">
        <f>_xlfn.XLOOKUP(BAREME_ABJ[[#This Row],[Caractéristique]],Caractéristique!B:B,Caractéristique!A:A,"ERREUR")</f>
        <v>compris entre 5 kg et 7 kg exclus</v>
      </c>
      <c r="L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compris entre 5 kg et 7 kg exclus</v>
      </c>
    </row>
    <row r="9" spans="1:12" x14ac:dyDescent="0.25">
      <c r="A9" s="3">
        <v>53010116</v>
      </c>
      <c r="B9" s="4">
        <v>2.15</v>
      </c>
      <c r="C9" s="5" t="s">
        <v>13</v>
      </c>
      <c r="D9" t="str">
        <f t="shared" si="0"/>
        <v>53</v>
      </c>
      <c r="E9" t="str">
        <f>_xlfn.XLOOKUP(BAREME_ABJ[[#This Row],[Famille]],Famille!B:B,Famille!A:A,"ERREUR")</f>
        <v>Articles de bricolage</v>
      </c>
      <c r="F9" t="str">
        <f t="shared" si="1"/>
        <v>01</v>
      </c>
      <c r="G9" t="str">
        <f>_xlfn.XLOOKUP(BAREME_ABJ[[#This Row],[Type]],Type!B:B,Type!A:A,"ERREUR")</f>
        <v xml:space="preserve">Outillage à main, EPI, accessoires et bâches autres que outillages du peintre et appareils thermiques </v>
      </c>
      <c r="H9" t="str">
        <f t="shared" si="2"/>
        <v>01</v>
      </c>
      <c r="I9" s="1" t="str">
        <f>_xlfn.XLOOKUP(BAREME_ABJ[[#This Row],[Matériau]],Materiau[Code],Materiau[Libellé],"ERREUR")</f>
        <v>Autres matériaux</v>
      </c>
      <c r="J9" t="str">
        <f t="shared" si="3"/>
        <v>16</v>
      </c>
      <c r="K9" t="str">
        <f>_xlfn.XLOOKUP(BAREME_ABJ[[#This Row],[Caractéristique]],Caractéristique!B:B,Caractéristique!A:A,"ERREUR")</f>
        <v>plus de 7 kg</v>
      </c>
      <c r="L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Autres matériaux &gt; plus de 7 kg</v>
      </c>
    </row>
    <row r="10" spans="1:12" x14ac:dyDescent="0.25">
      <c r="A10" s="3">
        <v>53010200</v>
      </c>
      <c r="B10" s="4">
        <v>45</v>
      </c>
      <c r="C10" s="5" t="s">
        <v>12</v>
      </c>
      <c r="D10" t="str">
        <f t="shared" si="0"/>
        <v>53</v>
      </c>
      <c r="E10" t="str">
        <f>_xlfn.XLOOKUP(BAREME_ABJ[[#This Row],[Famille]],Famille!B:B,Famille!A:A,"ERREUR")</f>
        <v>Articles de bricolage</v>
      </c>
      <c r="F10" t="str">
        <f t="shared" si="1"/>
        <v>01</v>
      </c>
      <c r="G10" t="str">
        <f>_xlfn.XLOOKUP(BAREME_ABJ[[#This Row],[Type]],Type!B:B,Type!A:A,"ERREUR")</f>
        <v xml:space="preserve">Outillage à main, EPI, accessoires et bâches autres que outillages du peintre et appareils thermiques </v>
      </c>
      <c r="H10" t="str">
        <f t="shared" si="2"/>
        <v>02</v>
      </c>
      <c r="I10" s="1" t="str">
        <f>_xlfn.XLOOKUP(BAREME_ABJ[[#This Row],[Matériau]],Materiau[Code],Materiau[Libellé],"ERREUR")</f>
        <v>Bois (&gt;50%)</v>
      </c>
      <c r="J10" t="str">
        <f t="shared" si="3"/>
        <v>00</v>
      </c>
      <c r="K10" t="str">
        <f>_xlfn.XLOOKUP(BAREME_ABJ[[#This Row],[Caractéristique]],Caractéristique!B:B,Caractéristique!A:A,"ERREUR")</f>
        <v>au poids</v>
      </c>
      <c r="L1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au poids</v>
      </c>
    </row>
    <row r="11" spans="1:12" x14ac:dyDescent="0.25">
      <c r="A11" s="3">
        <v>53010201</v>
      </c>
      <c r="B11" s="4">
        <v>0.01</v>
      </c>
      <c r="C11" s="5" t="s">
        <v>13</v>
      </c>
      <c r="D11" t="str">
        <f t="shared" si="0"/>
        <v>53</v>
      </c>
      <c r="E11" t="str">
        <f>_xlfn.XLOOKUP(BAREME_ABJ[[#This Row],[Famille]],Famille!B:B,Famille!A:A,"ERREUR")</f>
        <v>Articles de bricolage</v>
      </c>
      <c r="F11" t="str">
        <f t="shared" si="1"/>
        <v>01</v>
      </c>
      <c r="G11" t="str">
        <f>_xlfn.XLOOKUP(BAREME_ABJ[[#This Row],[Type]],Type!B:B,Type!A:A,"ERREUR")</f>
        <v xml:space="preserve">Outillage à main, EPI, accessoires et bâches autres que outillages du peintre et appareils thermiques </v>
      </c>
      <c r="H11" t="str">
        <f t="shared" si="2"/>
        <v>02</v>
      </c>
      <c r="I11" s="1" t="str">
        <f>_xlfn.XLOOKUP(BAREME_ABJ[[#This Row],[Matériau]],Materiau[Code],Materiau[Libellé],"ERREUR")</f>
        <v>Bois (&gt;50%)</v>
      </c>
      <c r="J11" t="str">
        <f t="shared" si="3"/>
        <v>01</v>
      </c>
      <c r="K11" t="str">
        <f>_xlfn.XLOOKUP(BAREME_ABJ[[#This Row],[Caractéristique]],Caractéristique!B:B,Caractéristique!A:A,"ERREUR")</f>
        <v>inférieur strictement à 0,5 kg</v>
      </c>
      <c r="L1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inférieur strictement à 0,5 kg</v>
      </c>
    </row>
    <row r="12" spans="1:12" x14ac:dyDescent="0.25">
      <c r="A12" s="3">
        <v>53010202</v>
      </c>
      <c r="B12" s="4">
        <v>0.03</v>
      </c>
      <c r="C12" s="5" t="s">
        <v>13</v>
      </c>
      <c r="D12" t="str">
        <f t="shared" si="0"/>
        <v>53</v>
      </c>
      <c r="E12" t="str">
        <f>_xlfn.XLOOKUP(BAREME_ABJ[[#This Row],[Famille]],Famille!B:B,Famille!A:A,"ERREUR")</f>
        <v>Articles de bricolage</v>
      </c>
      <c r="F12" t="str">
        <f t="shared" si="1"/>
        <v>01</v>
      </c>
      <c r="G12" t="str">
        <f>_xlfn.XLOOKUP(BAREME_ABJ[[#This Row],[Type]],Type!B:B,Type!A:A,"ERREUR")</f>
        <v xml:space="preserve">Outillage à main, EPI, accessoires et bâches autres que outillages du peintre et appareils thermiques </v>
      </c>
      <c r="H12" t="str">
        <f t="shared" si="2"/>
        <v>02</v>
      </c>
      <c r="I12" s="1" t="str">
        <f>_xlfn.XLOOKUP(BAREME_ABJ[[#This Row],[Matériau]],Materiau[Code],Materiau[Libellé],"ERREUR")</f>
        <v>Bois (&gt;50%)</v>
      </c>
      <c r="J12" t="str">
        <f t="shared" si="3"/>
        <v>02</v>
      </c>
      <c r="K12" t="str">
        <f>_xlfn.XLOOKUP(BAREME_ABJ[[#This Row],[Caractéristique]],Caractéristique!B:B,Caractéristique!A:A,"ERREUR")</f>
        <v>compris entre 0,5 kg et 1 kg exclus</v>
      </c>
      <c r="L1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compris entre 0,5 kg et 1 kg exclus</v>
      </c>
    </row>
    <row r="13" spans="1:12" x14ac:dyDescent="0.25">
      <c r="A13" s="3">
        <v>53010203</v>
      </c>
      <c r="B13" s="4">
        <v>7.0000000000000007E-2</v>
      </c>
      <c r="C13" s="5" t="s">
        <v>13</v>
      </c>
      <c r="D13" t="str">
        <f t="shared" si="0"/>
        <v>53</v>
      </c>
      <c r="E13" t="str">
        <f>_xlfn.XLOOKUP(BAREME_ABJ[[#This Row],[Famille]],Famille!B:B,Famille!A:A,"ERREUR")</f>
        <v>Articles de bricolage</v>
      </c>
      <c r="F13" t="str">
        <f t="shared" si="1"/>
        <v>01</v>
      </c>
      <c r="G13" t="str">
        <f>_xlfn.XLOOKUP(BAREME_ABJ[[#This Row],[Type]],Type!B:B,Type!A:A,"ERREUR")</f>
        <v xml:space="preserve">Outillage à main, EPI, accessoires et bâches autres que outillages du peintre et appareils thermiques </v>
      </c>
      <c r="H13" t="str">
        <f t="shared" si="2"/>
        <v>02</v>
      </c>
      <c r="I13" s="1" t="str">
        <f>_xlfn.XLOOKUP(BAREME_ABJ[[#This Row],[Matériau]],Materiau[Code],Materiau[Libellé],"ERREUR")</f>
        <v>Bois (&gt;50%)</v>
      </c>
      <c r="J13" t="str">
        <f t="shared" si="3"/>
        <v>03</v>
      </c>
      <c r="K13" t="str">
        <f>_xlfn.XLOOKUP(BAREME_ABJ[[#This Row],[Caractéristique]],Caractéristique!B:B,Caractéristique!A:A,"ERREUR")</f>
        <v>compris entre 1 kg et 2 kg exclus</v>
      </c>
      <c r="L1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compris entre 1 kg et 2 kg exclus</v>
      </c>
    </row>
    <row r="14" spans="1:12" x14ac:dyDescent="0.25">
      <c r="A14" s="3">
        <v>53010204</v>
      </c>
      <c r="B14" s="4">
        <v>0.11</v>
      </c>
      <c r="C14" s="5" t="s">
        <v>13</v>
      </c>
      <c r="D14" t="str">
        <f t="shared" si="0"/>
        <v>53</v>
      </c>
      <c r="E14" t="str">
        <f>_xlfn.XLOOKUP(BAREME_ABJ[[#This Row],[Famille]],Famille!B:B,Famille!A:A,"ERREUR")</f>
        <v>Articles de bricolage</v>
      </c>
      <c r="F14" t="str">
        <f t="shared" si="1"/>
        <v>01</v>
      </c>
      <c r="G14" t="str">
        <f>_xlfn.XLOOKUP(BAREME_ABJ[[#This Row],[Type]],Type!B:B,Type!A:A,"ERREUR")</f>
        <v xml:space="preserve">Outillage à main, EPI, accessoires et bâches autres que outillages du peintre et appareils thermiques </v>
      </c>
      <c r="H14" t="str">
        <f t="shared" si="2"/>
        <v>02</v>
      </c>
      <c r="I14" s="1" t="str">
        <f>_xlfn.XLOOKUP(BAREME_ABJ[[#This Row],[Matériau]],Materiau[Code],Materiau[Libellé],"ERREUR")</f>
        <v>Bois (&gt;50%)</v>
      </c>
      <c r="J14" t="str">
        <f t="shared" si="3"/>
        <v>04</v>
      </c>
      <c r="K14" t="str">
        <f>_xlfn.XLOOKUP(BAREME_ABJ[[#This Row],[Caractéristique]],Caractéristique!B:B,Caractéristique!A:A,"ERREUR")</f>
        <v>compris entre 2 kg et 3 kg exclus</v>
      </c>
      <c r="L1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compris entre 2 kg et 3 kg exclus</v>
      </c>
    </row>
    <row r="15" spans="1:12" x14ac:dyDescent="0.25">
      <c r="A15" s="3">
        <v>53010205</v>
      </c>
      <c r="B15" s="4">
        <v>0.18</v>
      </c>
      <c r="C15" s="5" t="s">
        <v>13</v>
      </c>
      <c r="D15" t="str">
        <f t="shared" si="0"/>
        <v>53</v>
      </c>
      <c r="E15" t="str">
        <f>_xlfn.XLOOKUP(BAREME_ABJ[[#This Row],[Famille]],Famille!B:B,Famille!A:A,"ERREUR")</f>
        <v>Articles de bricolage</v>
      </c>
      <c r="F15" t="str">
        <f t="shared" si="1"/>
        <v>01</v>
      </c>
      <c r="G15" t="str">
        <f>_xlfn.XLOOKUP(BAREME_ABJ[[#This Row],[Type]],Type!B:B,Type!A:A,"ERREUR")</f>
        <v xml:space="preserve">Outillage à main, EPI, accessoires et bâches autres que outillages du peintre et appareils thermiques </v>
      </c>
      <c r="H15" t="str">
        <f t="shared" si="2"/>
        <v>02</v>
      </c>
      <c r="I15" s="1" t="str">
        <f>_xlfn.XLOOKUP(BAREME_ABJ[[#This Row],[Matériau]],Materiau[Code],Materiau[Libellé],"ERREUR")</f>
        <v>Bois (&gt;50%)</v>
      </c>
      <c r="J15" t="str">
        <f t="shared" si="3"/>
        <v>05</v>
      </c>
      <c r="K15" t="str">
        <f>_xlfn.XLOOKUP(BAREME_ABJ[[#This Row],[Caractéristique]],Caractéristique!B:B,Caractéristique!A:A,"ERREUR")</f>
        <v>compris entre 3 kg et 5 kg exclus</v>
      </c>
      <c r="L1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compris entre 3 kg et 5 kg exclus</v>
      </c>
    </row>
    <row r="16" spans="1:12" x14ac:dyDescent="0.25">
      <c r="A16" s="3">
        <v>53010206</v>
      </c>
      <c r="B16" s="4">
        <v>0.32</v>
      </c>
      <c r="C16" s="5" t="s">
        <v>13</v>
      </c>
      <c r="D16" t="str">
        <f t="shared" si="0"/>
        <v>53</v>
      </c>
      <c r="E16" t="str">
        <f>_xlfn.XLOOKUP(BAREME_ABJ[[#This Row],[Famille]],Famille!B:B,Famille!A:A,"ERREUR")</f>
        <v>Articles de bricolage</v>
      </c>
      <c r="F16" t="str">
        <f t="shared" si="1"/>
        <v>01</v>
      </c>
      <c r="G16" t="str">
        <f>_xlfn.XLOOKUP(BAREME_ABJ[[#This Row],[Type]],Type!B:B,Type!A:A,"ERREUR")</f>
        <v xml:space="preserve">Outillage à main, EPI, accessoires et bâches autres que outillages du peintre et appareils thermiques </v>
      </c>
      <c r="H16" t="str">
        <f t="shared" si="2"/>
        <v>02</v>
      </c>
      <c r="I16" s="1" t="str">
        <f>_xlfn.XLOOKUP(BAREME_ABJ[[#This Row],[Matériau]],Materiau[Code],Materiau[Libellé],"ERREUR")</f>
        <v>Bois (&gt;50%)</v>
      </c>
      <c r="J16" t="str">
        <f t="shared" si="3"/>
        <v>06</v>
      </c>
      <c r="K16" t="str">
        <f>_xlfn.XLOOKUP(BAREME_ABJ[[#This Row],[Caractéristique]],Caractéristique!B:B,Caractéristique!A:A,"ERREUR")</f>
        <v>compris entre 5 kg et 7 kg exclus</v>
      </c>
      <c r="L1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compris entre 5 kg et 7 kg exclus</v>
      </c>
    </row>
    <row r="17" spans="1:12" x14ac:dyDescent="0.25">
      <c r="A17" s="3">
        <v>53010216</v>
      </c>
      <c r="B17" s="4">
        <v>0.45</v>
      </c>
      <c r="C17" s="5" t="s">
        <v>13</v>
      </c>
      <c r="D17" t="str">
        <f t="shared" si="0"/>
        <v>53</v>
      </c>
      <c r="E17" t="str">
        <f>_xlfn.XLOOKUP(BAREME_ABJ[[#This Row],[Famille]],Famille!B:B,Famille!A:A,"ERREUR")</f>
        <v>Articles de bricolage</v>
      </c>
      <c r="F17" t="str">
        <f t="shared" si="1"/>
        <v>01</v>
      </c>
      <c r="G17" t="str">
        <f>_xlfn.XLOOKUP(BAREME_ABJ[[#This Row],[Type]],Type!B:B,Type!A:A,"ERREUR")</f>
        <v xml:space="preserve">Outillage à main, EPI, accessoires et bâches autres que outillages du peintre et appareils thermiques </v>
      </c>
      <c r="H17" t="str">
        <f t="shared" si="2"/>
        <v>02</v>
      </c>
      <c r="I17" s="1" t="str">
        <f>_xlfn.XLOOKUP(BAREME_ABJ[[#This Row],[Matériau]],Materiau[Code],Materiau[Libellé],"ERREUR")</f>
        <v>Bois (&gt;50%)</v>
      </c>
      <c r="J17" t="str">
        <f t="shared" si="3"/>
        <v>16</v>
      </c>
      <c r="K17" t="str">
        <f>_xlfn.XLOOKUP(BAREME_ABJ[[#This Row],[Caractéristique]],Caractéristique!B:B,Caractéristique!A:A,"ERREUR")</f>
        <v>plus de 7 kg</v>
      </c>
      <c r="L1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Bois (&gt;50%) &gt; plus de 7 kg</v>
      </c>
    </row>
    <row r="18" spans="1:12" x14ac:dyDescent="0.25">
      <c r="A18" s="3">
        <v>53010300</v>
      </c>
      <c r="B18" s="4">
        <v>5</v>
      </c>
      <c r="C18" s="5" t="s">
        <v>12</v>
      </c>
      <c r="D18" t="str">
        <f t="shared" si="0"/>
        <v>53</v>
      </c>
      <c r="E18" t="str">
        <f>_xlfn.XLOOKUP(BAREME_ABJ[[#This Row],[Famille]],Famille!B:B,Famille!A:A,"ERREUR")</f>
        <v>Articles de bricolage</v>
      </c>
      <c r="F18" t="str">
        <f t="shared" si="1"/>
        <v>01</v>
      </c>
      <c r="G18" t="str">
        <f>_xlfn.XLOOKUP(BAREME_ABJ[[#This Row],[Type]],Type!B:B,Type!A:A,"ERREUR")</f>
        <v xml:space="preserve">Outillage à main, EPI, accessoires et bâches autres que outillages du peintre et appareils thermiques </v>
      </c>
      <c r="H18" t="str">
        <f t="shared" si="2"/>
        <v>03</v>
      </c>
      <c r="I18" s="1" t="str">
        <f>_xlfn.XLOOKUP(BAREME_ABJ[[#This Row],[Matériau]],Materiau[Code],Materiau[Libellé],"ERREUR")</f>
        <v>Matériaux inertes (&gt;90%)</v>
      </c>
      <c r="J18" t="str">
        <f t="shared" si="3"/>
        <v>00</v>
      </c>
      <c r="K18" t="str">
        <f>_xlfn.XLOOKUP(BAREME_ABJ[[#This Row],[Caractéristique]],Caractéristique!B:B,Caractéristique!A:A,"ERREUR")</f>
        <v>au poids</v>
      </c>
      <c r="L1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au poids</v>
      </c>
    </row>
    <row r="19" spans="1:12" x14ac:dyDescent="0.25">
      <c r="A19" s="3">
        <v>53010301</v>
      </c>
      <c r="B19" s="4">
        <v>0.01</v>
      </c>
      <c r="C19" s="5" t="s">
        <v>13</v>
      </c>
      <c r="D19" t="str">
        <f t="shared" si="0"/>
        <v>53</v>
      </c>
      <c r="E19" t="str">
        <f>_xlfn.XLOOKUP(BAREME_ABJ[[#This Row],[Famille]],Famille!B:B,Famille!A:A,"ERREUR")</f>
        <v>Articles de bricolage</v>
      </c>
      <c r="F19" t="str">
        <f t="shared" si="1"/>
        <v>01</v>
      </c>
      <c r="G19" t="str">
        <f>_xlfn.XLOOKUP(BAREME_ABJ[[#This Row],[Type]],Type!B:B,Type!A:A,"ERREUR")</f>
        <v xml:space="preserve">Outillage à main, EPI, accessoires et bâches autres que outillages du peintre et appareils thermiques </v>
      </c>
      <c r="H19" t="str">
        <f t="shared" si="2"/>
        <v>03</v>
      </c>
      <c r="I19" s="1" t="str">
        <f>_xlfn.XLOOKUP(BAREME_ABJ[[#This Row],[Matériau]],Materiau[Code],Materiau[Libellé],"ERREUR")</f>
        <v>Matériaux inertes (&gt;90%)</v>
      </c>
      <c r="J19" t="str">
        <f t="shared" si="3"/>
        <v>01</v>
      </c>
      <c r="K19" t="str">
        <f>_xlfn.XLOOKUP(BAREME_ABJ[[#This Row],[Caractéristique]],Caractéristique!B:B,Caractéristique!A:A,"ERREUR")</f>
        <v>inférieur strictement à 0,5 kg</v>
      </c>
      <c r="L1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inférieur strictement à 0,5 kg</v>
      </c>
    </row>
    <row r="20" spans="1:12" x14ac:dyDescent="0.25">
      <c r="A20" s="3">
        <v>53010302</v>
      </c>
      <c r="B20" s="4">
        <v>0.01</v>
      </c>
      <c r="C20" s="5" t="s">
        <v>13</v>
      </c>
      <c r="D20" t="str">
        <f t="shared" si="0"/>
        <v>53</v>
      </c>
      <c r="E20" t="str">
        <f>_xlfn.XLOOKUP(BAREME_ABJ[[#This Row],[Famille]],Famille!B:B,Famille!A:A,"ERREUR")</f>
        <v>Articles de bricolage</v>
      </c>
      <c r="F20" t="str">
        <f t="shared" si="1"/>
        <v>01</v>
      </c>
      <c r="G20" t="str">
        <f>_xlfn.XLOOKUP(BAREME_ABJ[[#This Row],[Type]],Type!B:B,Type!A:A,"ERREUR")</f>
        <v xml:space="preserve">Outillage à main, EPI, accessoires et bâches autres que outillages du peintre et appareils thermiques </v>
      </c>
      <c r="H20" t="str">
        <f t="shared" si="2"/>
        <v>03</v>
      </c>
      <c r="I20" s="1" t="str">
        <f>_xlfn.XLOOKUP(BAREME_ABJ[[#This Row],[Matériau]],Materiau[Code],Materiau[Libellé],"ERREUR")</f>
        <v>Matériaux inertes (&gt;90%)</v>
      </c>
      <c r="J20" t="str">
        <f t="shared" si="3"/>
        <v>02</v>
      </c>
      <c r="K20" t="str">
        <f>_xlfn.XLOOKUP(BAREME_ABJ[[#This Row],[Caractéristique]],Caractéristique!B:B,Caractéristique!A:A,"ERREUR")</f>
        <v>compris entre 0,5 kg et 1 kg exclus</v>
      </c>
      <c r="L2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compris entre 0,5 kg et 1 kg exclus</v>
      </c>
    </row>
    <row r="21" spans="1:12" x14ac:dyDescent="0.25">
      <c r="A21" s="3">
        <v>53010303</v>
      </c>
      <c r="B21" s="4">
        <v>0.01</v>
      </c>
      <c r="C21" s="5" t="s">
        <v>13</v>
      </c>
      <c r="D21" t="str">
        <f t="shared" si="0"/>
        <v>53</v>
      </c>
      <c r="E21" t="str">
        <f>_xlfn.XLOOKUP(BAREME_ABJ[[#This Row],[Famille]],Famille!B:B,Famille!A:A,"ERREUR")</f>
        <v>Articles de bricolage</v>
      </c>
      <c r="F21" t="str">
        <f t="shared" si="1"/>
        <v>01</v>
      </c>
      <c r="G21" t="str">
        <f>_xlfn.XLOOKUP(BAREME_ABJ[[#This Row],[Type]],Type!B:B,Type!A:A,"ERREUR")</f>
        <v xml:space="preserve">Outillage à main, EPI, accessoires et bâches autres que outillages du peintre et appareils thermiques </v>
      </c>
      <c r="H21" t="str">
        <f t="shared" si="2"/>
        <v>03</v>
      </c>
      <c r="I21" s="1" t="str">
        <f>_xlfn.XLOOKUP(BAREME_ABJ[[#This Row],[Matériau]],Materiau[Code],Materiau[Libellé],"ERREUR")</f>
        <v>Matériaux inertes (&gt;90%)</v>
      </c>
      <c r="J21" t="str">
        <f t="shared" si="3"/>
        <v>03</v>
      </c>
      <c r="K21" t="str">
        <f>_xlfn.XLOOKUP(BAREME_ABJ[[#This Row],[Caractéristique]],Caractéristique!B:B,Caractéristique!A:A,"ERREUR")</f>
        <v>compris entre 1 kg et 2 kg exclus</v>
      </c>
      <c r="L2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compris entre 1 kg et 2 kg exclus</v>
      </c>
    </row>
    <row r="22" spans="1:12" x14ac:dyDescent="0.25">
      <c r="A22" s="3">
        <v>53010304</v>
      </c>
      <c r="B22" s="4">
        <v>0.01</v>
      </c>
      <c r="C22" s="5" t="s">
        <v>13</v>
      </c>
      <c r="D22" t="str">
        <f t="shared" si="0"/>
        <v>53</v>
      </c>
      <c r="E22" t="str">
        <f>_xlfn.XLOOKUP(BAREME_ABJ[[#This Row],[Famille]],Famille!B:B,Famille!A:A,"ERREUR")</f>
        <v>Articles de bricolage</v>
      </c>
      <c r="F22" t="str">
        <f t="shared" si="1"/>
        <v>01</v>
      </c>
      <c r="G22" t="str">
        <f>_xlfn.XLOOKUP(BAREME_ABJ[[#This Row],[Type]],Type!B:B,Type!A:A,"ERREUR")</f>
        <v xml:space="preserve">Outillage à main, EPI, accessoires et bâches autres que outillages du peintre et appareils thermiques </v>
      </c>
      <c r="H22" t="str">
        <f t="shared" si="2"/>
        <v>03</v>
      </c>
      <c r="I22" s="1" t="str">
        <f>_xlfn.XLOOKUP(BAREME_ABJ[[#This Row],[Matériau]],Materiau[Code],Materiau[Libellé],"ERREUR")</f>
        <v>Matériaux inertes (&gt;90%)</v>
      </c>
      <c r="J22" t="str">
        <f t="shared" si="3"/>
        <v>04</v>
      </c>
      <c r="K22" t="str">
        <f>_xlfn.XLOOKUP(BAREME_ABJ[[#This Row],[Caractéristique]],Caractéristique!B:B,Caractéristique!A:A,"ERREUR")</f>
        <v>compris entre 2 kg et 3 kg exclus</v>
      </c>
      <c r="L2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compris entre 2 kg et 3 kg exclus</v>
      </c>
    </row>
    <row r="23" spans="1:12" x14ac:dyDescent="0.25">
      <c r="A23" s="3">
        <v>53010305</v>
      </c>
      <c r="B23" s="4">
        <v>0.02</v>
      </c>
      <c r="C23" s="5" t="s">
        <v>13</v>
      </c>
      <c r="D23" t="str">
        <f t="shared" si="0"/>
        <v>53</v>
      </c>
      <c r="E23" t="str">
        <f>_xlfn.XLOOKUP(BAREME_ABJ[[#This Row],[Famille]],Famille!B:B,Famille!A:A,"ERREUR")</f>
        <v>Articles de bricolage</v>
      </c>
      <c r="F23" t="str">
        <f t="shared" si="1"/>
        <v>01</v>
      </c>
      <c r="G23" t="str">
        <f>_xlfn.XLOOKUP(BAREME_ABJ[[#This Row],[Type]],Type!B:B,Type!A:A,"ERREUR")</f>
        <v xml:space="preserve">Outillage à main, EPI, accessoires et bâches autres que outillages du peintre et appareils thermiques </v>
      </c>
      <c r="H23" t="str">
        <f t="shared" si="2"/>
        <v>03</v>
      </c>
      <c r="I23" s="1" t="str">
        <f>_xlfn.XLOOKUP(BAREME_ABJ[[#This Row],[Matériau]],Materiau[Code],Materiau[Libellé],"ERREUR")</f>
        <v>Matériaux inertes (&gt;90%)</v>
      </c>
      <c r="J23" t="str">
        <f t="shared" si="3"/>
        <v>05</v>
      </c>
      <c r="K23" t="str">
        <f>_xlfn.XLOOKUP(BAREME_ABJ[[#This Row],[Caractéristique]],Caractéristique!B:B,Caractéristique!A:A,"ERREUR")</f>
        <v>compris entre 3 kg et 5 kg exclus</v>
      </c>
      <c r="L2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compris entre 3 kg et 5 kg exclus</v>
      </c>
    </row>
    <row r="24" spans="1:12" x14ac:dyDescent="0.25">
      <c r="A24" s="3">
        <v>53010306</v>
      </c>
      <c r="B24" s="4">
        <v>0.04</v>
      </c>
      <c r="C24" s="5" t="s">
        <v>13</v>
      </c>
      <c r="D24" t="str">
        <f t="shared" si="0"/>
        <v>53</v>
      </c>
      <c r="E24" t="str">
        <f>_xlfn.XLOOKUP(BAREME_ABJ[[#This Row],[Famille]],Famille!B:B,Famille!A:A,"ERREUR")</f>
        <v>Articles de bricolage</v>
      </c>
      <c r="F24" t="str">
        <f t="shared" si="1"/>
        <v>01</v>
      </c>
      <c r="G24" t="str">
        <f>_xlfn.XLOOKUP(BAREME_ABJ[[#This Row],[Type]],Type!B:B,Type!A:A,"ERREUR")</f>
        <v xml:space="preserve">Outillage à main, EPI, accessoires et bâches autres que outillages du peintre et appareils thermiques </v>
      </c>
      <c r="H24" t="str">
        <f t="shared" si="2"/>
        <v>03</v>
      </c>
      <c r="I24" s="1" t="str">
        <f>_xlfn.XLOOKUP(BAREME_ABJ[[#This Row],[Matériau]],Materiau[Code],Materiau[Libellé],"ERREUR")</f>
        <v>Matériaux inertes (&gt;90%)</v>
      </c>
      <c r="J24" t="str">
        <f t="shared" si="3"/>
        <v>06</v>
      </c>
      <c r="K24" t="str">
        <f>_xlfn.XLOOKUP(BAREME_ABJ[[#This Row],[Caractéristique]],Caractéristique!B:B,Caractéristique!A:A,"ERREUR")</f>
        <v>compris entre 5 kg et 7 kg exclus</v>
      </c>
      <c r="L2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compris entre 5 kg et 7 kg exclus</v>
      </c>
    </row>
    <row r="25" spans="1:12" x14ac:dyDescent="0.25">
      <c r="A25" s="3">
        <v>53010316</v>
      </c>
      <c r="B25" s="4">
        <v>0.05</v>
      </c>
      <c r="C25" s="5" t="s">
        <v>13</v>
      </c>
      <c r="D25" t="str">
        <f t="shared" si="0"/>
        <v>53</v>
      </c>
      <c r="E25" t="str">
        <f>_xlfn.XLOOKUP(BAREME_ABJ[[#This Row],[Famille]],Famille!B:B,Famille!A:A,"ERREUR")</f>
        <v>Articles de bricolage</v>
      </c>
      <c r="F25" t="str">
        <f t="shared" si="1"/>
        <v>01</v>
      </c>
      <c r="G25" t="str">
        <f>_xlfn.XLOOKUP(BAREME_ABJ[[#This Row],[Type]],Type!B:B,Type!A:A,"ERREUR")</f>
        <v xml:space="preserve">Outillage à main, EPI, accessoires et bâches autres que outillages du peintre et appareils thermiques </v>
      </c>
      <c r="H25" t="str">
        <f t="shared" si="2"/>
        <v>03</v>
      </c>
      <c r="I25" s="1" t="str">
        <f>_xlfn.XLOOKUP(BAREME_ABJ[[#This Row],[Matériau]],Materiau[Code],Materiau[Libellé],"ERREUR")</f>
        <v>Matériaux inertes (&gt;90%)</v>
      </c>
      <c r="J25" t="str">
        <f t="shared" si="3"/>
        <v>16</v>
      </c>
      <c r="K25" t="str">
        <f>_xlfn.XLOOKUP(BAREME_ABJ[[#This Row],[Caractéristique]],Caractéristique!B:B,Caractéristique!A:A,"ERREUR")</f>
        <v>plus de 7 kg</v>
      </c>
      <c r="L2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Matériaux inertes (&gt;90%) &gt; plus de 7 kg</v>
      </c>
    </row>
    <row r="26" spans="1:12" x14ac:dyDescent="0.25">
      <c r="A26" s="3">
        <v>53010400</v>
      </c>
      <c r="B26" s="4">
        <v>10</v>
      </c>
      <c r="C26" s="5" t="s">
        <v>12</v>
      </c>
      <c r="D26" t="str">
        <f t="shared" si="0"/>
        <v>53</v>
      </c>
      <c r="E26" t="str">
        <f>_xlfn.XLOOKUP(BAREME_ABJ[[#This Row],[Famille]],Famille!B:B,Famille!A:A,"ERREUR")</f>
        <v>Articles de bricolage</v>
      </c>
      <c r="F26" t="str">
        <f t="shared" si="1"/>
        <v>01</v>
      </c>
      <c r="G26" t="str">
        <f>_xlfn.XLOOKUP(BAREME_ABJ[[#This Row],[Type]],Type!B:B,Type!A:A,"ERREUR")</f>
        <v xml:space="preserve">Outillage à main, EPI, accessoires et bâches autres que outillages du peintre et appareils thermiques </v>
      </c>
      <c r="H26" t="str">
        <f t="shared" si="2"/>
        <v>04</v>
      </c>
      <c r="I26" s="1" t="str">
        <f>_xlfn.XLOOKUP(BAREME_ABJ[[#This Row],[Matériau]],Materiau[Code],Materiau[Libellé],"ERREUR")</f>
        <v>Métal (&gt;50%)</v>
      </c>
      <c r="J26" t="str">
        <f t="shared" si="3"/>
        <v>00</v>
      </c>
      <c r="K26" t="str">
        <f>_xlfn.XLOOKUP(BAREME_ABJ[[#This Row],[Caractéristique]],Caractéristique!B:B,Caractéristique!A:A,"ERREUR")</f>
        <v>au poids</v>
      </c>
      <c r="L2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au poids</v>
      </c>
    </row>
    <row r="27" spans="1:12" x14ac:dyDescent="0.25">
      <c r="A27" s="3">
        <v>53010401</v>
      </c>
      <c r="B27" s="4">
        <v>0.01</v>
      </c>
      <c r="C27" s="5" t="s">
        <v>13</v>
      </c>
      <c r="D27" t="str">
        <f t="shared" si="0"/>
        <v>53</v>
      </c>
      <c r="E27" t="str">
        <f>_xlfn.XLOOKUP(BAREME_ABJ[[#This Row],[Famille]],Famille!B:B,Famille!A:A,"ERREUR")</f>
        <v>Articles de bricolage</v>
      </c>
      <c r="F27" t="str">
        <f t="shared" si="1"/>
        <v>01</v>
      </c>
      <c r="G27" t="str">
        <f>_xlfn.XLOOKUP(BAREME_ABJ[[#This Row],[Type]],Type!B:B,Type!A:A,"ERREUR")</f>
        <v xml:space="preserve">Outillage à main, EPI, accessoires et bâches autres que outillages du peintre et appareils thermiques </v>
      </c>
      <c r="H27" t="str">
        <f t="shared" si="2"/>
        <v>04</v>
      </c>
      <c r="I27" s="1" t="str">
        <f>_xlfn.XLOOKUP(BAREME_ABJ[[#This Row],[Matériau]],Materiau[Code],Materiau[Libellé],"ERREUR")</f>
        <v>Métal (&gt;50%)</v>
      </c>
      <c r="J27" t="str">
        <f t="shared" si="3"/>
        <v>01</v>
      </c>
      <c r="K27" t="str">
        <f>_xlfn.XLOOKUP(BAREME_ABJ[[#This Row],[Caractéristique]],Caractéristique!B:B,Caractéristique!A:A,"ERREUR")</f>
        <v>inférieur strictement à 0,5 kg</v>
      </c>
      <c r="L2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inférieur strictement à 0,5 kg</v>
      </c>
    </row>
    <row r="28" spans="1:12" x14ac:dyDescent="0.25">
      <c r="A28" s="3">
        <v>53010402</v>
      </c>
      <c r="B28" s="4">
        <v>0.01</v>
      </c>
      <c r="C28" s="5" t="s">
        <v>13</v>
      </c>
      <c r="D28" t="str">
        <f t="shared" si="0"/>
        <v>53</v>
      </c>
      <c r="E28" t="str">
        <f>_xlfn.XLOOKUP(BAREME_ABJ[[#This Row],[Famille]],Famille!B:B,Famille!A:A,"ERREUR")</f>
        <v>Articles de bricolage</v>
      </c>
      <c r="F28" t="str">
        <f t="shared" si="1"/>
        <v>01</v>
      </c>
      <c r="G28" t="str">
        <f>_xlfn.XLOOKUP(BAREME_ABJ[[#This Row],[Type]],Type!B:B,Type!A:A,"ERREUR")</f>
        <v xml:space="preserve">Outillage à main, EPI, accessoires et bâches autres que outillages du peintre et appareils thermiques </v>
      </c>
      <c r="H28" t="str">
        <f t="shared" si="2"/>
        <v>04</v>
      </c>
      <c r="I28" s="1" t="str">
        <f>_xlfn.XLOOKUP(BAREME_ABJ[[#This Row],[Matériau]],Materiau[Code],Materiau[Libellé],"ERREUR")</f>
        <v>Métal (&gt;50%)</v>
      </c>
      <c r="J28" t="str">
        <f t="shared" si="3"/>
        <v>02</v>
      </c>
      <c r="K28" t="str">
        <f>_xlfn.XLOOKUP(BAREME_ABJ[[#This Row],[Caractéristique]],Caractéristique!B:B,Caractéristique!A:A,"ERREUR")</f>
        <v>compris entre 0,5 kg et 1 kg exclus</v>
      </c>
      <c r="L2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compris entre 0,5 kg et 1 kg exclus</v>
      </c>
    </row>
    <row r="29" spans="1:12" x14ac:dyDescent="0.25">
      <c r="A29" s="3">
        <v>53010403</v>
      </c>
      <c r="B29" s="4">
        <v>0.02</v>
      </c>
      <c r="C29" s="5" t="s">
        <v>13</v>
      </c>
      <c r="D29" t="str">
        <f t="shared" si="0"/>
        <v>53</v>
      </c>
      <c r="E29" t="str">
        <f>_xlfn.XLOOKUP(BAREME_ABJ[[#This Row],[Famille]],Famille!B:B,Famille!A:A,"ERREUR")</f>
        <v>Articles de bricolage</v>
      </c>
      <c r="F29" t="str">
        <f t="shared" si="1"/>
        <v>01</v>
      </c>
      <c r="G29" t="str">
        <f>_xlfn.XLOOKUP(BAREME_ABJ[[#This Row],[Type]],Type!B:B,Type!A:A,"ERREUR")</f>
        <v xml:space="preserve">Outillage à main, EPI, accessoires et bâches autres que outillages du peintre et appareils thermiques </v>
      </c>
      <c r="H29" t="str">
        <f t="shared" si="2"/>
        <v>04</v>
      </c>
      <c r="I29" s="1" t="str">
        <f>_xlfn.XLOOKUP(BAREME_ABJ[[#This Row],[Matériau]],Materiau[Code],Materiau[Libellé],"ERREUR")</f>
        <v>Métal (&gt;50%)</v>
      </c>
      <c r="J29" t="str">
        <f t="shared" si="3"/>
        <v>03</v>
      </c>
      <c r="K29" t="str">
        <f>_xlfn.XLOOKUP(BAREME_ABJ[[#This Row],[Caractéristique]],Caractéristique!B:B,Caractéristique!A:A,"ERREUR")</f>
        <v>compris entre 1 kg et 2 kg exclus</v>
      </c>
      <c r="L2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compris entre 1 kg et 2 kg exclus</v>
      </c>
    </row>
    <row r="30" spans="1:12" x14ac:dyDescent="0.25">
      <c r="A30" s="3">
        <v>53010404</v>
      </c>
      <c r="B30" s="4">
        <v>0.03</v>
      </c>
      <c r="C30" s="5" t="s">
        <v>13</v>
      </c>
      <c r="D30" t="str">
        <f t="shared" si="0"/>
        <v>53</v>
      </c>
      <c r="E30" t="str">
        <f>_xlfn.XLOOKUP(BAREME_ABJ[[#This Row],[Famille]],Famille!B:B,Famille!A:A,"ERREUR")</f>
        <v>Articles de bricolage</v>
      </c>
      <c r="F30" t="str">
        <f t="shared" si="1"/>
        <v>01</v>
      </c>
      <c r="G30" t="str">
        <f>_xlfn.XLOOKUP(BAREME_ABJ[[#This Row],[Type]],Type!B:B,Type!A:A,"ERREUR")</f>
        <v xml:space="preserve">Outillage à main, EPI, accessoires et bâches autres que outillages du peintre et appareils thermiques </v>
      </c>
      <c r="H30" t="str">
        <f t="shared" si="2"/>
        <v>04</v>
      </c>
      <c r="I30" s="1" t="str">
        <f>_xlfn.XLOOKUP(BAREME_ABJ[[#This Row],[Matériau]],Materiau[Code],Materiau[Libellé],"ERREUR")</f>
        <v>Métal (&gt;50%)</v>
      </c>
      <c r="J30" t="str">
        <f t="shared" si="3"/>
        <v>04</v>
      </c>
      <c r="K30" t="str">
        <f>_xlfn.XLOOKUP(BAREME_ABJ[[#This Row],[Caractéristique]],Caractéristique!B:B,Caractéristique!A:A,"ERREUR")</f>
        <v>compris entre 2 kg et 3 kg exclus</v>
      </c>
      <c r="L3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compris entre 2 kg et 3 kg exclus</v>
      </c>
    </row>
    <row r="31" spans="1:12" x14ac:dyDescent="0.25">
      <c r="A31" s="3">
        <v>53010405</v>
      </c>
      <c r="B31" s="4">
        <v>0.04</v>
      </c>
      <c r="C31" s="5" t="s">
        <v>13</v>
      </c>
      <c r="D31" t="str">
        <f t="shared" si="0"/>
        <v>53</v>
      </c>
      <c r="E31" t="str">
        <f>_xlfn.XLOOKUP(BAREME_ABJ[[#This Row],[Famille]],Famille!B:B,Famille!A:A,"ERREUR")</f>
        <v>Articles de bricolage</v>
      </c>
      <c r="F31" t="str">
        <f t="shared" si="1"/>
        <v>01</v>
      </c>
      <c r="G31" t="str">
        <f>_xlfn.XLOOKUP(BAREME_ABJ[[#This Row],[Type]],Type!B:B,Type!A:A,"ERREUR")</f>
        <v xml:space="preserve">Outillage à main, EPI, accessoires et bâches autres que outillages du peintre et appareils thermiques </v>
      </c>
      <c r="H31" t="str">
        <f t="shared" si="2"/>
        <v>04</v>
      </c>
      <c r="I31" s="1" t="str">
        <f>_xlfn.XLOOKUP(BAREME_ABJ[[#This Row],[Matériau]],Materiau[Code],Materiau[Libellé],"ERREUR")</f>
        <v>Métal (&gt;50%)</v>
      </c>
      <c r="J31" t="str">
        <f t="shared" si="3"/>
        <v>05</v>
      </c>
      <c r="K31" t="str">
        <f>_xlfn.XLOOKUP(BAREME_ABJ[[#This Row],[Caractéristique]],Caractéristique!B:B,Caractéristique!A:A,"ERREUR")</f>
        <v>compris entre 3 kg et 5 kg exclus</v>
      </c>
      <c r="L3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compris entre 3 kg et 5 kg exclus</v>
      </c>
    </row>
    <row r="32" spans="1:12" x14ac:dyDescent="0.25">
      <c r="A32" s="3">
        <v>53010406</v>
      </c>
      <c r="B32" s="4">
        <v>7.0000000000000007E-2</v>
      </c>
      <c r="C32" s="5" t="s">
        <v>13</v>
      </c>
      <c r="D32" t="str">
        <f t="shared" si="0"/>
        <v>53</v>
      </c>
      <c r="E32" t="str">
        <f>_xlfn.XLOOKUP(BAREME_ABJ[[#This Row],[Famille]],Famille!B:B,Famille!A:A,"ERREUR")</f>
        <v>Articles de bricolage</v>
      </c>
      <c r="F32" t="str">
        <f t="shared" si="1"/>
        <v>01</v>
      </c>
      <c r="G32" t="str">
        <f>_xlfn.XLOOKUP(BAREME_ABJ[[#This Row],[Type]],Type!B:B,Type!A:A,"ERREUR")</f>
        <v xml:space="preserve">Outillage à main, EPI, accessoires et bâches autres que outillages du peintre et appareils thermiques </v>
      </c>
      <c r="H32" t="str">
        <f t="shared" si="2"/>
        <v>04</v>
      </c>
      <c r="I32" s="1" t="str">
        <f>_xlfn.XLOOKUP(BAREME_ABJ[[#This Row],[Matériau]],Materiau[Code],Materiau[Libellé],"ERREUR")</f>
        <v>Métal (&gt;50%)</v>
      </c>
      <c r="J32" t="str">
        <f t="shared" si="3"/>
        <v>06</v>
      </c>
      <c r="K32" t="str">
        <f>_xlfn.XLOOKUP(BAREME_ABJ[[#This Row],[Caractéristique]],Caractéristique!B:B,Caractéristique!A:A,"ERREUR")</f>
        <v>compris entre 5 kg et 7 kg exclus</v>
      </c>
      <c r="L3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compris entre 5 kg et 7 kg exclus</v>
      </c>
    </row>
    <row r="33" spans="1:12" x14ac:dyDescent="0.25">
      <c r="A33" s="3">
        <v>53010416</v>
      </c>
      <c r="B33" s="4">
        <v>0.1</v>
      </c>
      <c r="C33" s="5" t="s">
        <v>13</v>
      </c>
      <c r="D33" t="str">
        <f t="shared" si="0"/>
        <v>53</v>
      </c>
      <c r="E33" t="str">
        <f>_xlfn.XLOOKUP(BAREME_ABJ[[#This Row],[Famille]],Famille!B:B,Famille!A:A,"ERREUR")</f>
        <v>Articles de bricolage</v>
      </c>
      <c r="F33" t="str">
        <f t="shared" si="1"/>
        <v>01</v>
      </c>
      <c r="G33" t="str">
        <f>_xlfn.XLOOKUP(BAREME_ABJ[[#This Row],[Type]],Type!B:B,Type!A:A,"ERREUR")</f>
        <v xml:space="preserve">Outillage à main, EPI, accessoires et bâches autres que outillages du peintre et appareils thermiques </v>
      </c>
      <c r="H33" t="str">
        <f t="shared" si="2"/>
        <v>04</v>
      </c>
      <c r="I33" s="1" t="str">
        <f>_xlfn.XLOOKUP(BAREME_ABJ[[#This Row],[Matériau]],Materiau[Code],Materiau[Libellé],"ERREUR")</f>
        <v>Métal (&gt;50%)</v>
      </c>
      <c r="J33" t="str">
        <f t="shared" si="3"/>
        <v>16</v>
      </c>
      <c r="K33" t="str">
        <f>_xlfn.XLOOKUP(BAREME_ABJ[[#This Row],[Caractéristique]],Caractéristique!B:B,Caractéristique!A:A,"ERREUR")</f>
        <v>plus de 7 kg</v>
      </c>
      <c r="L3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Métal (&gt;50%) &gt; plus de 7 kg</v>
      </c>
    </row>
    <row r="34" spans="1:12" x14ac:dyDescent="0.25">
      <c r="A34" s="3">
        <v>53010500</v>
      </c>
      <c r="B34" s="4">
        <v>165</v>
      </c>
      <c r="C34" s="5" t="s">
        <v>12</v>
      </c>
      <c r="D34" t="str">
        <f t="shared" si="0"/>
        <v>53</v>
      </c>
      <c r="E34" t="str">
        <f>_xlfn.XLOOKUP(BAREME_ABJ[[#This Row],[Famille]],Famille!B:B,Famille!A:A,"ERREUR")</f>
        <v>Articles de bricolage</v>
      </c>
      <c r="F34" t="str">
        <f t="shared" si="1"/>
        <v>01</v>
      </c>
      <c r="G34" t="str">
        <f>_xlfn.XLOOKUP(BAREME_ABJ[[#This Row],[Type]],Type!B:B,Type!A:A,"ERREUR")</f>
        <v xml:space="preserve">Outillage à main, EPI, accessoires et bâches autres que outillages du peintre et appareils thermiques </v>
      </c>
      <c r="H34" t="str">
        <f t="shared" si="2"/>
        <v>05</v>
      </c>
      <c r="I34" s="1" t="str">
        <f>_xlfn.XLOOKUP(BAREME_ABJ[[#This Row],[Matériau]],Materiau[Code],Materiau[Libellé],"ERREUR")</f>
        <v>Plastiques monomatériau (&gt;90%)</v>
      </c>
      <c r="J34" t="str">
        <f t="shared" si="3"/>
        <v>00</v>
      </c>
      <c r="K34" t="str">
        <f>_xlfn.XLOOKUP(BAREME_ABJ[[#This Row],[Caractéristique]],Caractéristique!B:B,Caractéristique!A:A,"ERREUR")</f>
        <v>au poids</v>
      </c>
      <c r="L3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au poids</v>
      </c>
    </row>
    <row r="35" spans="1:12" x14ac:dyDescent="0.25">
      <c r="A35" s="3">
        <v>53010501</v>
      </c>
      <c r="B35" s="4">
        <v>0.04</v>
      </c>
      <c r="C35" s="5" t="s">
        <v>13</v>
      </c>
      <c r="D35" t="str">
        <f t="shared" si="0"/>
        <v>53</v>
      </c>
      <c r="E35" t="str">
        <f>_xlfn.XLOOKUP(BAREME_ABJ[[#This Row],[Famille]],Famille!B:B,Famille!A:A,"ERREUR")</f>
        <v>Articles de bricolage</v>
      </c>
      <c r="F35" t="str">
        <f t="shared" si="1"/>
        <v>01</v>
      </c>
      <c r="G35" t="str">
        <f>_xlfn.XLOOKUP(BAREME_ABJ[[#This Row],[Type]],Type!B:B,Type!A:A,"ERREUR")</f>
        <v xml:space="preserve">Outillage à main, EPI, accessoires et bâches autres que outillages du peintre et appareils thermiques </v>
      </c>
      <c r="H35" t="str">
        <f t="shared" si="2"/>
        <v>05</v>
      </c>
      <c r="I35" s="1" t="str">
        <f>_xlfn.XLOOKUP(BAREME_ABJ[[#This Row],[Matériau]],Materiau[Code],Materiau[Libellé],"ERREUR")</f>
        <v>Plastiques monomatériau (&gt;90%)</v>
      </c>
      <c r="J35" t="str">
        <f t="shared" si="3"/>
        <v>01</v>
      </c>
      <c r="K35" t="str">
        <f>_xlfn.XLOOKUP(BAREME_ABJ[[#This Row],[Caractéristique]],Caractéristique!B:B,Caractéristique!A:A,"ERREUR")</f>
        <v>inférieur strictement à 0,5 kg</v>
      </c>
      <c r="L3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inférieur strictement à 0,5 kg</v>
      </c>
    </row>
    <row r="36" spans="1:12" x14ac:dyDescent="0.25">
      <c r="A36" s="3">
        <v>53010502</v>
      </c>
      <c r="B36" s="4">
        <v>0.12</v>
      </c>
      <c r="C36" s="5" t="s">
        <v>13</v>
      </c>
      <c r="D36" t="str">
        <f t="shared" si="0"/>
        <v>53</v>
      </c>
      <c r="E36" t="str">
        <f>_xlfn.XLOOKUP(BAREME_ABJ[[#This Row],[Famille]],Famille!B:B,Famille!A:A,"ERREUR")</f>
        <v>Articles de bricolage</v>
      </c>
      <c r="F36" t="str">
        <f t="shared" si="1"/>
        <v>01</v>
      </c>
      <c r="G36" t="str">
        <f>_xlfn.XLOOKUP(BAREME_ABJ[[#This Row],[Type]],Type!B:B,Type!A:A,"ERREUR")</f>
        <v xml:space="preserve">Outillage à main, EPI, accessoires et bâches autres que outillages du peintre et appareils thermiques </v>
      </c>
      <c r="H36" t="str">
        <f t="shared" si="2"/>
        <v>05</v>
      </c>
      <c r="I36" s="1" t="str">
        <f>_xlfn.XLOOKUP(BAREME_ABJ[[#This Row],[Matériau]],Materiau[Code],Materiau[Libellé],"ERREUR")</f>
        <v>Plastiques monomatériau (&gt;90%)</v>
      </c>
      <c r="J36" t="str">
        <f t="shared" si="3"/>
        <v>02</v>
      </c>
      <c r="K36" t="str">
        <f>_xlfn.XLOOKUP(BAREME_ABJ[[#This Row],[Caractéristique]],Caractéristique!B:B,Caractéristique!A:A,"ERREUR")</f>
        <v>compris entre 0,5 kg et 1 kg exclus</v>
      </c>
      <c r="L3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compris entre 0,5 kg et 1 kg exclus</v>
      </c>
    </row>
    <row r="37" spans="1:12" x14ac:dyDescent="0.25">
      <c r="A37" s="3">
        <v>53010503</v>
      </c>
      <c r="B37" s="4">
        <v>0.25</v>
      </c>
      <c r="C37" s="5" t="s">
        <v>13</v>
      </c>
      <c r="D37" t="str">
        <f t="shared" si="0"/>
        <v>53</v>
      </c>
      <c r="E37" t="str">
        <f>_xlfn.XLOOKUP(BAREME_ABJ[[#This Row],[Famille]],Famille!B:B,Famille!A:A,"ERREUR")</f>
        <v>Articles de bricolage</v>
      </c>
      <c r="F37" t="str">
        <f t="shared" si="1"/>
        <v>01</v>
      </c>
      <c r="G37" t="str">
        <f>_xlfn.XLOOKUP(BAREME_ABJ[[#This Row],[Type]],Type!B:B,Type!A:A,"ERREUR")</f>
        <v xml:space="preserve">Outillage à main, EPI, accessoires et bâches autres que outillages du peintre et appareils thermiques </v>
      </c>
      <c r="H37" t="str">
        <f t="shared" si="2"/>
        <v>05</v>
      </c>
      <c r="I37" s="1" t="str">
        <f>_xlfn.XLOOKUP(BAREME_ABJ[[#This Row],[Matériau]],Materiau[Code],Materiau[Libellé],"ERREUR")</f>
        <v>Plastiques monomatériau (&gt;90%)</v>
      </c>
      <c r="J37" t="str">
        <f t="shared" si="3"/>
        <v>03</v>
      </c>
      <c r="K37" t="str">
        <f>_xlfn.XLOOKUP(BAREME_ABJ[[#This Row],[Caractéristique]],Caractéristique!B:B,Caractéristique!A:A,"ERREUR")</f>
        <v>compris entre 1 kg et 2 kg exclus</v>
      </c>
      <c r="L3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compris entre 1 kg et 2 kg exclus</v>
      </c>
    </row>
    <row r="38" spans="1:12" x14ac:dyDescent="0.25">
      <c r="A38" s="3">
        <v>53010504</v>
      </c>
      <c r="B38" s="4">
        <v>0.41</v>
      </c>
      <c r="C38" s="5" t="s">
        <v>13</v>
      </c>
      <c r="D38" t="str">
        <f t="shared" si="0"/>
        <v>53</v>
      </c>
      <c r="E38" t="str">
        <f>_xlfn.XLOOKUP(BAREME_ABJ[[#This Row],[Famille]],Famille!B:B,Famille!A:A,"ERREUR")</f>
        <v>Articles de bricolage</v>
      </c>
      <c r="F38" t="str">
        <f t="shared" si="1"/>
        <v>01</v>
      </c>
      <c r="G38" t="str">
        <f>_xlfn.XLOOKUP(BAREME_ABJ[[#This Row],[Type]],Type!B:B,Type!A:A,"ERREUR")</f>
        <v xml:space="preserve">Outillage à main, EPI, accessoires et bâches autres que outillages du peintre et appareils thermiques </v>
      </c>
      <c r="H38" t="str">
        <f t="shared" si="2"/>
        <v>05</v>
      </c>
      <c r="I38" s="1" t="str">
        <f>_xlfn.XLOOKUP(BAREME_ABJ[[#This Row],[Matériau]],Materiau[Code],Materiau[Libellé],"ERREUR")</f>
        <v>Plastiques monomatériau (&gt;90%)</v>
      </c>
      <c r="J38" t="str">
        <f t="shared" si="3"/>
        <v>04</v>
      </c>
      <c r="K38" t="str">
        <f>_xlfn.XLOOKUP(BAREME_ABJ[[#This Row],[Caractéristique]],Caractéristique!B:B,Caractéristique!A:A,"ERREUR")</f>
        <v>compris entre 2 kg et 3 kg exclus</v>
      </c>
      <c r="L3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compris entre 2 kg et 3 kg exclus</v>
      </c>
    </row>
    <row r="39" spans="1:12" x14ac:dyDescent="0.25">
      <c r="A39" s="3">
        <v>53010505</v>
      </c>
      <c r="B39" s="4">
        <v>0.66</v>
      </c>
      <c r="C39" s="5" t="s">
        <v>13</v>
      </c>
      <c r="D39" t="str">
        <f t="shared" si="0"/>
        <v>53</v>
      </c>
      <c r="E39" t="str">
        <f>_xlfn.XLOOKUP(BAREME_ABJ[[#This Row],[Famille]],Famille!B:B,Famille!A:A,"ERREUR")</f>
        <v>Articles de bricolage</v>
      </c>
      <c r="F39" t="str">
        <f t="shared" si="1"/>
        <v>01</v>
      </c>
      <c r="G39" t="str">
        <f>_xlfn.XLOOKUP(BAREME_ABJ[[#This Row],[Type]],Type!B:B,Type!A:A,"ERREUR")</f>
        <v xml:space="preserve">Outillage à main, EPI, accessoires et bâches autres que outillages du peintre et appareils thermiques </v>
      </c>
      <c r="H39" t="str">
        <f t="shared" si="2"/>
        <v>05</v>
      </c>
      <c r="I39" s="1" t="str">
        <f>_xlfn.XLOOKUP(BAREME_ABJ[[#This Row],[Matériau]],Materiau[Code],Materiau[Libellé],"ERREUR")</f>
        <v>Plastiques monomatériau (&gt;90%)</v>
      </c>
      <c r="J39" t="str">
        <f t="shared" si="3"/>
        <v>05</v>
      </c>
      <c r="K39" t="str">
        <f>_xlfn.XLOOKUP(BAREME_ABJ[[#This Row],[Caractéristique]],Caractéristique!B:B,Caractéristique!A:A,"ERREUR")</f>
        <v>compris entre 3 kg et 5 kg exclus</v>
      </c>
      <c r="L3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compris entre 3 kg et 5 kg exclus</v>
      </c>
    </row>
    <row r="40" spans="1:12" x14ac:dyDescent="0.25">
      <c r="A40" s="3">
        <v>53010506</v>
      </c>
      <c r="B40" s="4">
        <v>1.1599999999999999</v>
      </c>
      <c r="C40" s="5" t="s">
        <v>13</v>
      </c>
      <c r="D40" t="str">
        <f t="shared" si="0"/>
        <v>53</v>
      </c>
      <c r="E40" t="str">
        <f>_xlfn.XLOOKUP(BAREME_ABJ[[#This Row],[Famille]],Famille!B:B,Famille!A:A,"ERREUR")</f>
        <v>Articles de bricolage</v>
      </c>
      <c r="F40" t="str">
        <f t="shared" si="1"/>
        <v>01</v>
      </c>
      <c r="G40" t="str">
        <f>_xlfn.XLOOKUP(BAREME_ABJ[[#This Row],[Type]],Type!B:B,Type!A:A,"ERREUR")</f>
        <v xml:space="preserve">Outillage à main, EPI, accessoires et bâches autres que outillages du peintre et appareils thermiques </v>
      </c>
      <c r="H40" t="str">
        <f t="shared" si="2"/>
        <v>05</v>
      </c>
      <c r="I40" s="1" t="str">
        <f>_xlfn.XLOOKUP(BAREME_ABJ[[#This Row],[Matériau]],Materiau[Code],Materiau[Libellé],"ERREUR")</f>
        <v>Plastiques monomatériau (&gt;90%)</v>
      </c>
      <c r="J40" t="str">
        <f t="shared" si="3"/>
        <v>06</v>
      </c>
      <c r="K40" t="str">
        <f>_xlfn.XLOOKUP(BAREME_ABJ[[#This Row],[Caractéristique]],Caractéristique!B:B,Caractéristique!A:A,"ERREUR")</f>
        <v>compris entre 5 kg et 7 kg exclus</v>
      </c>
      <c r="L4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compris entre 5 kg et 7 kg exclus</v>
      </c>
    </row>
    <row r="41" spans="1:12" x14ac:dyDescent="0.25">
      <c r="A41" s="3">
        <v>53010516</v>
      </c>
      <c r="B41" s="4">
        <v>1.65</v>
      </c>
      <c r="C41" s="5" t="s">
        <v>13</v>
      </c>
      <c r="D41" t="str">
        <f t="shared" si="0"/>
        <v>53</v>
      </c>
      <c r="E41" t="str">
        <f>_xlfn.XLOOKUP(BAREME_ABJ[[#This Row],[Famille]],Famille!B:B,Famille!A:A,"ERREUR")</f>
        <v>Articles de bricolage</v>
      </c>
      <c r="F41" t="str">
        <f t="shared" si="1"/>
        <v>01</v>
      </c>
      <c r="G41" t="str">
        <f>_xlfn.XLOOKUP(BAREME_ABJ[[#This Row],[Type]],Type!B:B,Type!A:A,"ERREUR")</f>
        <v xml:space="preserve">Outillage à main, EPI, accessoires et bâches autres que outillages du peintre et appareils thermiques </v>
      </c>
      <c r="H41" t="str">
        <f t="shared" si="2"/>
        <v>05</v>
      </c>
      <c r="I41" s="1" t="str">
        <f>_xlfn.XLOOKUP(BAREME_ABJ[[#This Row],[Matériau]],Materiau[Code],Materiau[Libellé],"ERREUR")</f>
        <v>Plastiques monomatériau (&gt;90%)</v>
      </c>
      <c r="J41" t="str">
        <f t="shared" si="3"/>
        <v>16</v>
      </c>
      <c r="K41" t="str">
        <f>_xlfn.XLOOKUP(BAREME_ABJ[[#This Row],[Caractéristique]],Caractéristique!B:B,Caractéristique!A:A,"ERREUR")</f>
        <v>plus de 7 kg</v>
      </c>
      <c r="L4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Plastiques monomatériau (&gt;90%) &gt; plus de 7 kg</v>
      </c>
    </row>
    <row r="42" spans="1:12" x14ac:dyDescent="0.25">
      <c r="A42" s="3">
        <v>53010600</v>
      </c>
      <c r="B42" s="4">
        <v>50</v>
      </c>
      <c r="C42" s="5" t="s">
        <v>12</v>
      </c>
      <c r="D42" t="str">
        <f t="shared" si="0"/>
        <v>53</v>
      </c>
      <c r="E42" t="str">
        <f>_xlfn.XLOOKUP(BAREME_ABJ[[#This Row],[Famille]],Famille!B:B,Famille!A:A,"ERREUR")</f>
        <v>Articles de bricolage</v>
      </c>
      <c r="F42" t="str">
        <f t="shared" si="1"/>
        <v>01</v>
      </c>
      <c r="G42" t="str">
        <f>_xlfn.XLOOKUP(BAREME_ABJ[[#This Row],[Type]],Type!B:B,Type!A:A,"ERREUR")</f>
        <v xml:space="preserve">Outillage à main, EPI, accessoires et bâches autres que outillages du peintre et appareils thermiques </v>
      </c>
      <c r="H42" t="str">
        <f t="shared" si="2"/>
        <v>06</v>
      </c>
      <c r="I42" s="1" t="str">
        <f>_xlfn.XLOOKUP(BAREME_ABJ[[#This Row],[Matériau]],Materiau[Code],Materiau[Libellé],"ERREUR")</f>
        <v>Textiles &amp; biosourcés (&gt;90%)</v>
      </c>
      <c r="J42" t="str">
        <f t="shared" si="3"/>
        <v>00</v>
      </c>
      <c r="K42" t="str">
        <f>_xlfn.XLOOKUP(BAREME_ABJ[[#This Row],[Caractéristique]],Caractéristique!B:B,Caractéristique!A:A,"ERREUR")</f>
        <v>au poids</v>
      </c>
      <c r="L4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au poids</v>
      </c>
    </row>
    <row r="43" spans="1:12" x14ac:dyDescent="0.25">
      <c r="A43" s="3">
        <v>53010601</v>
      </c>
      <c r="B43" s="4">
        <v>0.01</v>
      </c>
      <c r="C43" s="5" t="s">
        <v>13</v>
      </c>
      <c r="D43" t="str">
        <f t="shared" si="0"/>
        <v>53</v>
      </c>
      <c r="E43" t="str">
        <f>_xlfn.XLOOKUP(BAREME_ABJ[[#This Row],[Famille]],Famille!B:B,Famille!A:A,"ERREUR")</f>
        <v>Articles de bricolage</v>
      </c>
      <c r="F43" t="str">
        <f t="shared" si="1"/>
        <v>01</v>
      </c>
      <c r="G43" t="str">
        <f>_xlfn.XLOOKUP(BAREME_ABJ[[#This Row],[Type]],Type!B:B,Type!A:A,"ERREUR")</f>
        <v xml:space="preserve">Outillage à main, EPI, accessoires et bâches autres que outillages du peintre et appareils thermiques </v>
      </c>
      <c r="H43" t="str">
        <f t="shared" si="2"/>
        <v>06</v>
      </c>
      <c r="I43" s="1" t="str">
        <f>_xlfn.XLOOKUP(BAREME_ABJ[[#This Row],[Matériau]],Materiau[Code],Materiau[Libellé],"ERREUR")</f>
        <v>Textiles &amp; biosourcés (&gt;90%)</v>
      </c>
      <c r="J43" t="str">
        <f t="shared" si="3"/>
        <v>01</v>
      </c>
      <c r="K43" t="str">
        <f>_xlfn.XLOOKUP(BAREME_ABJ[[#This Row],[Caractéristique]],Caractéristique!B:B,Caractéristique!A:A,"ERREUR")</f>
        <v>inférieur strictement à 0,5 kg</v>
      </c>
      <c r="L4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inférieur strictement à 0,5 kg</v>
      </c>
    </row>
    <row r="44" spans="1:12" x14ac:dyDescent="0.25">
      <c r="A44" s="3">
        <v>53010602</v>
      </c>
      <c r="B44" s="4">
        <v>0.04</v>
      </c>
      <c r="C44" s="5" t="s">
        <v>13</v>
      </c>
      <c r="D44" t="str">
        <f t="shared" si="0"/>
        <v>53</v>
      </c>
      <c r="E44" t="str">
        <f>_xlfn.XLOOKUP(BAREME_ABJ[[#This Row],[Famille]],Famille!B:B,Famille!A:A,"ERREUR")</f>
        <v>Articles de bricolage</v>
      </c>
      <c r="F44" t="str">
        <f t="shared" si="1"/>
        <v>01</v>
      </c>
      <c r="G44" t="str">
        <f>_xlfn.XLOOKUP(BAREME_ABJ[[#This Row],[Type]],Type!B:B,Type!A:A,"ERREUR")</f>
        <v xml:space="preserve">Outillage à main, EPI, accessoires et bâches autres que outillages du peintre et appareils thermiques </v>
      </c>
      <c r="H44" t="str">
        <f t="shared" si="2"/>
        <v>06</v>
      </c>
      <c r="I44" s="1" t="str">
        <f>_xlfn.XLOOKUP(BAREME_ABJ[[#This Row],[Matériau]],Materiau[Code],Materiau[Libellé],"ERREUR")</f>
        <v>Textiles &amp; biosourcés (&gt;90%)</v>
      </c>
      <c r="J44" t="str">
        <f t="shared" si="3"/>
        <v>02</v>
      </c>
      <c r="K44" t="str">
        <f>_xlfn.XLOOKUP(BAREME_ABJ[[#This Row],[Caractéristique]],Caractéristique!B:B,Caractéristique!A:A,"ERREUR")</f>
        <v>compris entre 0,5 kg et 1 kg exclus</v>
      </c>
      <c r="L4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compris entre 0,5 kg et 1 kg exclus</v>
      </c>
    </row>
    <row r="45" spans="1:12" x14ac:dyDescent="0.25">
      <c r="A45" s="3">
        <v>53010603</v>
      </c>
      <c r="B45" s="4">
        <v>0.08</v>
      </c>
      <c r="C45" s="5" t="s">
        <v>13</v>
      </c>
      <c r="D45" t="str">
        <f t="shared" si="0"/>
        <v>53</v>
      </c>
      <c r="E45" t="str">
        <f>_xlfn.XLOOKUP(BAREME_ABJ[[#This Row],[Famille]],Famille!B:B,Famille!A:A,"ERREUR")</f>
        <v>Articles de bricolage</v>
      </c>
      <c r="F45" t="str">
        <f t="shared" si="1"/>
        <v>01</v>
      </c>
      <c r="G45" t="str">
        <f>_xlfn.XLOOKUP(BAREME_ABJ[[#This Row],[Type]],Type!B:B,Type!A:A,"ERREUR")</f>
        <v xml:space="preserve">Outillage à main, EPI, accessoires et bâches autres que outillages du peintre et appareils thermiques </v>
      </c>
      <c r="H45" t="str">
        <f t="shared" si="2"/>
        <v>06</v>
      </c>
      <c r="I45" s="1" t="str">
        <f>_xlfn.XLOOKUP(BAREME_ABJ[[#This Row],[Matériau]],Materiau[Code],Materiau[Libellé],"ERREUR")</f>
        <v>Textiles &amp; biosourcés (&gt;90%)</v>
      </c>
      <c r="J45" t="str">
        <f t="shared" si="3"/>
        <v>03</v>
      </c>
      <c r="K45" t="str">
        <f>_xlfn.XLOOKUP(BAREME_ABJ[[#This Row],[Caractéristique]],Caractéristique!B:B,Caractéristique!A:A,"ERREUR")</f>
        <v>compris entre 1 kg et 2 kg exclus</v>
      </c>
      <c r="L4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compris entre 1 kg et 2 kg exclus</v>
      </c>
    </row>
    <row r="46" spans="1:12" x14ac:dyDescent="0.25">
      <c r="A46" s="3">
        <v>53010604</v>
      </c>
      <c r="B46" s="4">
        <v>0.13</v>
      </c>
      <c r="C46" s="5" t="s">
        <v>13</v>
      </c>
      <c r="D46" t="str">
        <f t="shared" si="0"/>
        <v>53</v>
      </c>
      <c r="E46" t="str">
        <f>_xlfn.XLOOKUP(BAREME_ABJ[[#This Row],[Famille]],Famille!B:B,Famille!A:A,"ERREUR")</f>
        <v>Articles de bricolage</v>
      </c>
      <c r="F46" t="str">
        <f t="shared" si="1"/>
        <v>01</v>
      </c>
      <c r="G46" t="str">
        <f>_xlfn.XLOOKUP(BAREME_ABJ[[#This Row],[Type]],Type!B:B,Type!A:A,"ERREUR")</f>
        <v xml:space="preserve">Outillage à main, EPI, accessoires et bâches autres que outillages du peintre et appareils thermiques </v>
      </c>
      <c r="H46" t="str">
        <f t="shared" si="2"/>
        <v>06</v>
      </c>
      <c r="I46" s="1" t="str">
        <f>_xlfn.XLOOKUP(BAREME_ABJ[[#This Row],[Matériau]],Materiau[Code],Materiau[Libellé],"ERREUR")</f>
        <v>Textiles &amp; biosourcés (&gt;90%)</v>
      </c>
      <c r="J46" t="str">
        <f t="shared" si="3"/>
        <v>04</v>
      </c>
      <c r="K46" t="str">
        <f>_xlfn.XLOOKUP(BAREME_ABJ[[#This Row],[Caractéristique]],Caractéristique!B:B,Caractéristique!A:A,"ERREUR")</f>
        <v>compris entre 2 kg et 3 kg exclus</v>
      </c>
      <c r="L4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compris entre 2 kg et 3 kg exclus</v>
      </c>
    </row>
    <row r="47" spans="1:12" x14ac:dyDescent="0.25">
      <c r="A47" s="3">
        <v>53010605</v>
      </c>
      <c r="B47" s="4">
        <v>0.2</v>
      </c>
      <c r="C47" s="5" t="s">
        <v>13</v>
      </c>
      <c r="D47" t="str">
        <f t="shared" si="0"/>
        <v>53</v>
      </c>
      <c r="E47" t="str">
        <f>_xlfn.XLOOKUP(BAREME_ABJ[[#This Row],[Famille]],Famille!B:B,Famille!A:A,"ERREUR")</f>
        <v>Articles de bricolage</v>
      </c>
      <c r="F47" t="str">
        <f t="shared" si="1"/>
        <v>01</v>
      </c>
      <c r="G47" t="str">
        <f>_xlfn.XLOOKUP(BAREME_ABJ[[#This Row],[Type]],Type!B:B,Type!A:A,"ERREUR")</f>
        <v xml:space="preserve">Outillage à main, EPI, accessoires et bâches autres que outillages du peintre et appareils thermiques </v>
      </c>
      <c r="H47" t="str">
        <f t="shared" si="2"/>
        <v>06</v>
      </c>
      <c r="I47" s="1" t="str">
        <f>_xlfn.XLOOKUP(BAREME_ABJ[[#This Row],[Matériau]],Materiau[Code],Materiau[Libellé],"ERREUR")</f>
        <v>Textiles &amp; biosourcés (&gt;90%)</v>
      </c>
      <c r="J47" t="str">
        <f t="shared" si="3"/>
        <v>05</v>
      </c>
      <c r="K47" t="str">
        <f>_xlfn.XLOOKUP(BAREME_ABJ[[#This Row],[Caractéristique]],Caractéristique!B:B,Caractéristique!A:A,"ERREUR")</f>
        <v>compris entre 3 kg et 5 kg exclus</v>
      </c>
      <c r="L4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compris entre 3 kg et 5 kg exclus</v>
      </c>
    </row>
    <row r="48" spans="1:12" x14ac:dyDescent="0.25">
      <c r="A48" s="3">
        <v>53010606</v>
      </c>
      <c r="B48" s="4">
        <v>0.35</v>
      </c>
      <c r="C48" s="5" t="s">
        <v>13</v>
      </c>
      <c r="D48" t="str">
        <f t="shared" si="0"/>
        <v>53</v>
      </c>
      <c r="E48" t="str">
        <f>_xlfn.XLOOKUP(BAREME_ABJ[[#This Row],[Famille]],Famille!B:B,Famille!A:A,"ERREUR")</f>
        <v>Articles de bricolage</v>
      </c>
      <c r="F48" t="str">
        <f t="shared" si="1"/>
        <v>01</v>
      </c>
      <c r="G48" t="str">
        <f>_xlfn.XLOOKUP(BAREME_ABJ[[#This Row],[Type]],Type!B:B,Type!A:A,"ERREUR")</f>
        <v xml:space="preserve">Outillage à main, EPI, accessoires et bâches autres que outillages du peintre et appareils thermiques </v>
      </c>
      <c r="H48" t="str">
        <f t="shared" si="2"/>
        <v>06</v>
      </c>
      <c r="I48" s="1" t="str">
        <f>_xlfn.XLOOKUP(BAREME_ABJ[[#This Row],[Matériau]],Materiau[Code],Materiau[Libellé],"ERREUR")</f>
        <v>Textiles &amp; biosourcés (&gt;90%)</v>
      </c>
      <c r="J48" t="str">
        <f t="shared" si="3"/>
        <v>06</v>
      </c>
      <c r="K48" t="str">
        <f>_xlfn.XLOOKUP(BAREME_ABJ[[#This Row],[Caractéristique]],Caractéristique!B:B,Caractéristique!A:A,"ERREUR")</f>
        <v>compris entre 5 kg et 7 kg exclus</v>
      </c>
      <c r="L4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compris entre 5 kg et 7 kg exclus</v>
      </c>
    </row>
    <row r="49" spans="1:12" x14ac:dyDescent="0.25">
      <c r="A49" s="3">
        <v>53010616</v>
      </c>
      <c r="B49" s="4">
        <v>0.5</v>
      </c>
      <c r="C49" s="5" t="s">
        <v>13</v>
      </c>
      <c r="D49" t="str">
        <f t="shared" si="0"/>
        <v>53</v>
      </c>
      <c r="E49" t="str">
        <f>_xlfn.XLOOKUP(BAREME_ABJ[[#This Row],[Famille]],Famille!B:B,Famille!A:A,"ERREUR")</f>
        <v>Articles de bricolage</v>
      </c>
      <c r="F49" t="str">
        <f t="shared" si="1"/>
        <v>01</v>
      </c>
      <c r="G49" t="str">
        <f>_xlfn.XLOOKUP(BAREME_ABJ[[#This Row],[Type]],Type!B:B,Type!A:A,"ERREUR")</f>
        <v xml:space="preserve">Outillage à main, EPI, accessoires et bâches autres que outillages du peintre et appareils thermiques </v>
      </c>
      <c r="H49" t="str">
        <f t="shared" si="2"/>
        <v>06</v>
      </c>
      <c r="I49" s="1" t="str">
        <f>_xlfn.XLOOKUP(BAREME_ABJ[[#This Row],[Matériau]],Materiau[Code],Materiau[Libellé],"ERREUR")</f>
        <v>Textiles &amp; biosourcés (&gt;90%)</v>
      </c>
      <c r="J49" t="str">
        <f t="shared" si="3"/>
        <v>16</v>
      </c>
      <c r="K49" t="str">
        <f>_xlfn.XLOOKUP(BAREME_ABJ[[#This Row],[Caractéristique]],Caractéristique!B:B,Caractéristique!A:A,"ERREUR")</f>
        <v>plus de 7 kg</v>
      </c>
      <c r="L4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Outillage à main, EPI, accessoires et bâches autres que outillages du peintre et appareils thermiques  &gt; Textiles &amp; biosourcés (&gt;90%) &gt; plus de 7 kg</v>
      </c>
    </row>
    <row r="50" spans="1:12" x14ac:dyDescent="0.25">
      <c r="A50" s="3">
        <v>53020100</v>
      </c>
      <c r="B50" s="4">
        <v>75</v>
      </c>
      <c r="C50" s="5" t="s">
        <v>12</v>
      </c>
      <c r="D50" t="str">
        <f t="shared" si="0"/>
        <v>53</v>
      </c>
      <c r="E50" t="str">
        <f>_xlfn.XLOOKUP(BAREME_ABJ[[#This Row],[Famille]],Famille!B:B,Famille!A:A,"ERREUR")</f>
        <v>Articles de bricolage</v>
      </c>
      <c r="F50" t="str">
        <f t="shared" si="1"/>
        <v>02</v>
      </c>
      <c r="G50" t="str">
        <f>_xlfn.XLOOKUP(BAREME_ABJ[[#This Row],[Type]],Type!B:B,Type!A:A,"ERREUR")</f>
        <v>Gros objets, machines et outils non électriques et non thermiques, outils et supports de travail en hauteur</v>
      </c>
      <c r="H50" t="str">
        <f t="shared" si="2"/>
        <v>01</v>
      </c>
      <c r="I50" s="1" t="str">
        <f>_xlfn.XLOOKUP(BAREME_ABJ[[#This Row],[Matériau]],Materiau[Code],Materiau[Libellé],"ERREUR")</f>
        <v>Autres matériaux</v>
      </c>
      <c r="J50" t="str">
        <f t="shared" si="3"/>
        <v>00</v>
      </c>
      <c r="K50" t="str">
        <f>_xlfn.XLOOKUP(BAREME_ABJ[[#This Row],[Caractéristique]],Caractéristique!B:B,Caractéristique!A:A,"ERREUR")</f>
        <v>au poids</v>
      </c>
      <c r="L5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au poids</v>
      </c>
    </row>
    <row r="51" spans="1:12" x14ac:dyDescent="0.25">
      <c r="A51" s="3">
        <v>53020101</v>
      </c>
      <c r="B51" s="4">
        <v>0.02</v>
      </c>
      <c r="C51" s="5" t="s">
        <v>13</v>
      </c>
      <c r="D51" t="str">
        <f t="shared" si="0"/>
        <v>53</v>
      </c>
      <c r="E51" t="str">
        <f>_xlfn.XLOOKUP(BAREME_ABJ[[#This Row],[Famille]],Famille!B:B,Famille!A:A,"ERREUR")</f>
        <v>Articles de bricolage</v>
      </c>
      <c r="F51" t="str">
        <f t="shared" si="1"/>
        <v>02</v>
      </c>
      <c r="G51" t="str">
        <f>_xlfn.XLOOKUP(BAREME_ABJ[[#This Row],[Type]],Type!B:B,Type!A:A,"ERREUR")</f>
        <v>Gros objets, machines et outils non électriques et non thermiques, outils et supports de travail en hauteur</v>
      </c>
      <c r="H51" t="str">
        <f t="shared" si="2"/>
        <v>01</v>
      </c>
      <c r="I51" s="1" t="str">
        <f>_xlfn.XLOOKUP(BAREME_ABJ[[#This Row],[Matériau]],Materiau[Code],Materiau[Libellé],"ERREUR")</f>
        <v>Autres matériaux</v>
      </c>
      <c r="J51" t="str">
        <f t="shared" si="3"/>
        <v>01</v>
      </c>
      <c r="K51" t="str">
        <f>_xlfn.XLOOKUP(BAREME_ABJ[[#This Row],[Caractéristique]],Caractéristique!B:B,Caractéristique!A:A,"ERREUR")</f>
        <v>inférieur strictement à 0,5 kg</v>
      </c>
      <c r="L5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inférieur strictement à 0,5 kg</v>
      </c>
    </row>
    <row r="52" spans="1:12" x14ac:dyDescent="0.25">
      <c r="A52" s="3">
        <v>53020102</v>
      </c>
      <c r="B52" s="4">
        <v>0.06</v>
      </c>
      <c r="C52" s="5" t="s">
        <v>13</v>
      </c>
      <c r="D52" t="str">
        <f t="shared" si="0"/>
        <v>53</v>
      </c>
      <c r="E52" t="str">
        <f>_xlfn.XLOOKUP(BAREME_ABJ[[#This Row],[Famille]],Famille!B:B,Famille!A:A,"ERREUR")</f>
        <v>Articles de bricolage</v>
      </c>
      <c r="F52" t="str">
        <f t="shared" si="1"/>
        <v>02</v>
      </c>
      <c r="G52" t="str">
        <f>_xlfn.XLOOKUP(BAREME_ABJ[[#This Row],[Type]],Type!B:B,Type!A:A,"ERREUR")</f>
        <v>Gros objets, machines et outils non électriques et non thermiques, outils et supports de travail en hauteur</v>
      </c>
      <c r="H52" t="str">
        <f t="shared" si="2"/>
        <v>01</v>
      </c>
      <c r="I52" s="1" t="str">
        <f>_xlfn.XLOOKUP(BAREME_ABJ[[#This Row],[Matériau]],Materiau[Code],Materiau[Libellé],"ERREUR")</f>
        <v>Autres matériaux</v>
      </c>
      <c r="J52" t="str">
        <f t="shared" si="3"/>
        <v>02</v>
      </c>
      <c r="K52" t="str">
        <f>_xlfn.XLOOKUP(BAREME_ABJ[[#This Row],[Caractéristique]],Caractéristique!B:B,Caractéristique!A:A,"ERREUR")</f>
        <v>compris entre 0,5 kg et 1 kg exclus</v>
      </c>
      <c r="L5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0,5 kg et 1 kg exclus</v>
      </c>
    </row>
    <row r="53" spans="1:12" x14ac:dyDescent="0.25">
      <c r="A53" s="3">
        <v>53020103</v>
      </c>
      <c r="B53" s="4">
        <v>0.11</v>
      </c>
      <c r="C53" s="5" t="s">
        <v>13</v>
      </c>
      <c r="D53" t="str">
        <f t="shared" si="0"/>
        <v>53</v>
      </c>
      <c r="E53" t="str">
        <f>_xlfn.XLOOKUP(BAREME_ABJ[[#This Row],[Famille]],Famille!B:B,Famille!A:A,"ERREUR")</f>
        <v>Articles de bricolage</v>
      </c>
      <c r="F53" t="str">
        <f t="shared" si="1"/>
        <v>02</v>
      </c>
      <c r="G53" t="str">
        <f>_xlfn.XLOOKUP(BAREME_ABJ[[#This Row],[Type]],Type!B:B,Type!A:A,"ERREUR")</f>
        <v>Gros objets, machines et outils non électriques et non thermiques, outils et supports de travail en hauteur</v>
      </c>
      <c r="H53" t="str">
        <f t="shared" si="2"/>
        <v>01</v>
      </c>
      <c r="I53" s="1" t="str">
        <f>_xlfn.XLOOKUP(BAREME_ABJ[[#This Row],[Matériau]],Materiau[Code],Materiau[Libellé],"ERREUR")</f>
        <v>Autres matériaux</v>
      </c>
      <c r="J53" t="str">
        <f t="shared" si="3"/>
        <v>03</v>
      </c>
      <c r="K53" t="str">
        <f>_xlfn.XLOOKUP(BAREME_ABJ[[#This Row],[Caractéristique]],Caractéristique!B:B,Caractéristique!A:A,"ERREUR")</f>
        <v>compris entre 1 kg et 2 kg exclus</v>
      </c>
      <c r="L5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1 kg et 2 kg exclus</v>
      </c>
    </row>
    <row r="54" spans="1:12" x14ac:dyDescent="0.25">
      <c r="A54" s="3">
        <v>53020104</v>
      </c>
      <c r="B54" s="4">
        <v>0.19</v>
      </c>
      <c r="C54" s="5" t="s">
        <v>13</v>
      </c>
      <c r="D54" t="str">
        <f t="shared" si="0"/>
        <v>53</v>
      </c>
      <c r="E54" t="str">
        <f>_xlfn.XLOOKUP(BAREME_ABJ[[#This Row],[Famille]],Famille!B:B,Famille!A:A,"ERREUR")</f>
        <v>Articles de bricolage</v>
      </c>
      <c r="F54" t="str">
        <f t="shared" si="1"/>
        <v>02</v>
      </c>
      <c r="G54" t="str">
        <f>_xlfn.XLOOKUP(BAREME_ABJ[[#This Row],[Type]],Type!B:B,Type!A:A,"ERREUR")</f>
        <v>Gros objets, machines et outils non électriques et non thermiques, outils et supports de travail en hauteur</v>
      </c>
      <c r="H54" t="str">
        <f t="shared" si="2"/>
        <v>01</v>
      </c>
      <c r="I54" s="1" t="str">
        <f>_xlfn.XLOOKUP(BAREME_ABJ[[#This Row],[Matériau]],Materiau[Code],Materiau[Libellé],"ERREUR")</f>
        <v>Autres matériaux</v>
      </c>
      <c r="J54" t="str">
        <f t="shared" si="3"/>
        <v>04</v>
      </c>
      <c r="K54" t="str">
        <f>_xlfn.XLOOKUP(BAREME_ABJ[[#This Row],[Caractéristique]],Caractéristique!B:B,Caractéristique!A:A,"ERREUR")</f>
        <v>compris entre 2 kg et 3 kg exclus</v>
      </c>
      <c r="L5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2 kg et 3 kg exclus</v>
      </c>
    </row>
    <row r="55" spans="1:12" x14ac:dyDescent="0.25">
      <c r="A55" s="3">
        <v>53020105</v>
      </c>
      <c r="B55" s="4">
        <v>0.3</v>
      </c>
      <c r="C55" s="5" t="s">
        <v>13</v>
      </c>
      <c r="D55" t="str">
        <f t="shared" si="0"/>
        <v>53</v>
      </c>
      <c r="E55" t="str">
        <f>_xlfn.XLOOKUP(BAREME_ABJ[[#This Row],[Famille]],Famille!B:B,Famille!A:A,"ERREUR")</f>
        <v>Articles de bricolage</v>
      </c>
      <c r="F55" t="str">
        <f t="shared" si="1"/>
        <v>02</v>
      </c>
      <c r="G55" t="str">
        <f>_xlfn.XLOOKUP(BAREME_ABJ[[#This Row],[Type]],Type!B:B,Type!A:A,"ERREUR")</f>
        <v>Gros objets, machines et outils non électriques et non thermiques, outils et supports de travail en hauteur</v>
      </c>
      <c r="H55" t="str">
        <f t="shared" si="2"/>
        <v>01</v>
      </c>
      <c r="I55" s="1" t="str">
        <f>_xlfn.XLOOKUP(BAREME_ABJ[[#This Row],[Matériau]],Materiau[Code],Materiau[Libellé],"ERREUR")</f>
        <v>Autres matériaux</v>
      </c>
      <c r="J55" t="str">
        <f t="shared" si="3"/>
        <v>05</v>
      </c>
      <c r="K55" t="str">
        <f>_xlfn.XLOOKUP(BAREME_ABJ[[#This Row],[Caractéristique]],Caractéristique!B:B,Caractéristique!A:A,"ERREUR")</f>
        <v>compris entre 3 kg et 5 kg exclus</v>
      </c>
      <c r="L5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3 kg et 5 kg exclus</v>
      </c>
    </row>
    <row r="56" spans="1:12" x14ac:dyDescent="0.25">
      <c r="A56" s="3">
        <v>53020106</v>
      </c>
      <c r="B56" s="4">
        <v>0.53</v>
      </c>
      <c r="C56" s="5" t="s">
        <v>13</v>
      </c>
      <c r="D56" t="str">
        <f t="shared" si="0"/>
        <v>53</v>
      </c>
      <c r="E56" t="str">
        <f>_xlfn.XLOOKUP(BAREME_ABJ[[#This Row],[Famille]],Famille!B:B,Famille!A:A,"ERREUR")</f>
        <v>Articles de bricolage</v>
      </c>
      <c r="F56" t="str">
        <f t="shared" si="1"/>
        <v>02</v>
      </c>
      <c r="G56" t="str">
        <f>_xlfn.XLOOKUP(BAREME_ABJ[[#This Row],[Type]],Type!B:B,Type!A:A,"ERREUR")</f>
        <v>Gros objets, machines et outils non électriques et non thermiques, outils et supports de travail en hauteur</v>
      </c>
      <c r="H56" t="str">
        <f t="shared" si="2"/>
        <v>01</v>
      </c>
      <c r="I56" s="1" t="str">
        <f>_xlfn.XLOOKUP(BAREME_ABJ[[#This Row],[Matériau]],Materiau[Code],Materiau[Libellé],"ERREUR")</f>
        <v>Autres matériaux</v>
      </c>
      <c r="J56" t="str">
        <f t="shared" si="3"/>
        <v>06</v>
      </c>
      <c r="K56" t="str">
        <f>_xlfn.XLOOKUP(BAREME_ABJ[[#This Row],[Caractéristique]],Caractéristique!B:B,Caractéristique!A:A,"ERREUR")</f>
        <v>compris entre 5 kg et 7 kg exclus</v>
      </c>
      <c r="L5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5 kg et 7 kg exclus</v>
      </c>
    </row>
    <row r="57" spans="1:12" x14ac:dyDescent="0.25">
      <c r="A57" s="3">
        <v>53020107</v>
      </c>
      <c r="B57" s="4">
        <v>0.75</v>
      </c>
      <c r="C57" s="5" t="s">
        <v>13</v>
      </c>
      <c r="D57" t="str">
        <f t="shared" si="0"/>
        <v>53</v>
      </c>
      <c r="E57" t="str">
        <f>_xlfn.XLOOKUP(BAREME_ABJ[[#This Row],[Famille]],Famille!B:B,Famille!A:A,"ERREUR")</f>
        <v>Articles de bricolage</v>
      </c>
      <c r="F57" t="str">
        <f t="shared" si="1"/>
        <v>02</v>
      </c>
      <c r="G57" t="str">
        <f>_xlfn.XLOOKUP(BAREME_ABJ[[#This Row],[Type]],Type!B:B,Type!A:A,"ERREUR")</f>
        <v>Gros objets, machines et outils non électriques et non thermiques, outils et supports de travail en hauteur</v>
      </c>
      <c r="H57" t="str">
        <f t="shared" si="2"/>
        <v>01</v>
      </c>
      <c r="I57" s="1" t="str">
        <f>_xlfn.XLOOKUP(BAREME_ABJ[[#This Row],[Matériau]],Materiau[Code],Materiau[Libellé],"ERREUR")</f>
        <v>Autres matériaux</v>
      </c>
      <c r="J57" t="str">
        <f t="shared" si="3"/>
        <v>07</v>
      </c>
      <c r="K57" t="str">
        <f>_xlfn.XLOOKUP(BAREME_ABJ[[#This Row],[Caractéristique]],Caractéristique!B:B,Caractéristique!A:A,"ERREUR")</f>
        <v>compris entre 7 kg et 10 kg exclus</v>
      </c>
      <c r="L5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7 kg et 10 kg exclus</v>
      </c>
    </row>
    <row r="58" spans="1:12" x14ac:dyDescent="0.25">
      <c r="A58" s="3">
        <v>53020108</v>
      </c>
      <c r="B58" s="4">
        <v>1.1299999999999999</v>
      </c>
      <c r="C58" s="5" t="s">
        <v>13</v>
      </c>
      <c r="D58" t="str">
        <f t="shared" si="0"/>
        <v>53</v>
      </c>
      <c r="E58" t="str">
        <f>_xlfn.XLOOKUP(BAREME_ABJ[[#This Row],[Famille]],Famille!B:B,Famille!A:A,"ERREUR")</f>
        <v>Articles de bricolage</v>
      </c>
      <c r="F58" t="str">
        <f t="shared" si="1"/>
        <v>02</v>
      </c>
      <c r="G58" t="str">
        <f>_xlfn.XLOOKUP(BAREME_ABJ[[#This Row],[Type]],Type!B:B,Type!A:A,"ERREUR")</f>
        <v>Gros objets, machines et outils non électriques et non thermiques, outils et supports de travail en hauteur</v>
      </c>
      <c r="H58" t="str">
        <f t="shared" si="2"/>
        <v>01</v>
      </c>
      <c r="I58" s="1" t="str">
        <f>_xlfn.XLOOKUP(BAREME_ABJ[[#This Row],[Matériau]],Materiau[Code],Materiau[Libellé],"ERREUR")</f>
        <v>Autres matériaux</v>
      </c>
      <c r="J58" t="str">
        <f t="shared" si="3"/>
        <v>08</v>
      </c>
      <c r="K58" t="str">
        <f>_xlfn.XLOOKUP(BAREME_ABJ[[#This Row],[Caractéristique]],Caractéristique!B:B,Caractéristique!A:A,"ERREUR")</f>
        <v>compris entre 10 kg et 15 kg exclus</v>
      </c>
      <c r="L5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10 kg et 15 kg exclus</v>
      </c>
    </row>
    <row r="59" spans="1:12" x14ac:dyDescent="0.25">
      <c r="A59" s="3">
        <v>53020109</v>
      </c>
      <c r="B59" s="4">
        <v>1.5</v>
      </c>
      <c r="C59" s="5" t="s">
        <v>13</v>
      </c>
      <c r="D59" t="str">
        <f t="shared" si="0"/>
        <v>53</v>
      </c>
      <c r="E59" t="str">
        <f>_xlfn.XLOOKUP(BAREME_ABJ[[#This Row],[Famille]],Famille!B:B,Famille!A:A,"ERREUR")</f>
        <v>Articles de bricolage</v>
      </c>
      <c r="F59" t="str">
        <f t="shared" si="1"/>
        <v>02</v>
      </c>
      <c r="G59" t="str">
        <f>_xlfn.XLOOKUP(BAREME_ABJ[[#This Row],[Type]],Type!B:B,Type!A:A,"ERREUR")</f>
        <v>Gros objets, machines et outils non électriques et non thermiques, outils et supports de travail en hauteur</v>
      </c>
      <c r="H59" t="str">
        <f t="shared" si="2"/>
        <v>01</v>
      </c>
      <c r="I59" s="1" t="str">
        <f>_xlfn.XLOOKUP(BAREME_ABJ[[#This Row],[Matériau]],Materiau[Code],Materiau[Libellé],"ERREUR")</f>
        <v>Autres matériaux</v>
      </c>
      <c r="J59" t="str">
        <f t="shared" si="3"/>
        <v>09</v>
      </c>
      <c r="K59" t="str">
        <f>_xlfn.XLOOKUP(BAREME_ABJ[[#This Row],[Caractéristique]],Caractéristique!B:B,Caractéristique!A:A,"ERREUR")</f>
        <v>compris entre 15 kg et 20 kg exclus</v>
      </c>
      <c r="L5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15 kg et 20 kg exclus</v>
      </c>
    </row>
    <row r="60" spans="1:12" x14ac:dyDescent="0.25">
      <c r="A60" s="3">
        <v>53020110</v>
      </c>
      <c r="B60" s="4">
        <v>1.88</v>
      </c>
      <c r="C60" s="5" t="s">
        <v>13</v>
      </c>
      <c r="D60" t="str">
        <f t="shared" si="0"/>
        <v>53</v>
      </c>
      <c r="E60" t="str">
        <f>_xlfn.XLOOKUP(BAREME_ABJ[[#This Row],[Famille]],Famille!B:B,Famille!A:A,"ERREUR")</f>
        <v>Articles de bricolage</v>
      </c>
      <c r="F60" t="str">
        <f t="shared" si="1"/>
        <v>02</v>
      </c>
      <c r="G60" t="str">
        <f>_xlfn.XLOOKUP(BAREME_ABJ[[#This Row],[Type]],Type!B:B,Type!A:A,"ERREUR")</f>
        <v>Gros objets, machines et outils non électriques et non thermiques, outils et supports de travail en hauteur</v>
      </c>
      <c r="H60" t="str">
        <f t="shared" si="2"/>
        <v>01</v>
      </c>
      <c r="I60" s="1" t="str">
        <f>_xlfn.XLOOKUP(BAREME_ABJ[[#This Row],[Matériau]],Materiau[Code],Materiau[Libellé],"ERREUR")</f>
        <v>Autres matériaux</v>
      </c>
      <c r="J60" t="str">
        <f t="shared" si="3"/>
        <v>10</v>
      </c>
      <c r="K60" t="str">
        <f>_xlfn.XLOOKUP(BAREME_ABJ[[#This Row],[Caractéristique]],Caractéristique!B:B,Caractéristique!A:A,"ERREUR")</f>
        <v>compris entre 20 kg et 25 kg exclus</v>
      </c>
      <c r="L6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20 kg et 25 kg exclus</v>
      </c>
    </row>
    <row r="61" spans="1:12" x14ac:dyDescent="0.25">
      <c r="A61" s="3">
        <v>53020111</v>
      </c>
      <c r="B61" s="4">
        <v>2.25</v>
      </c>
      <c r="C61" s="5" t="s">
        <v>13</v>
      </c>
      <c r="D61" t="str">
        <f t="shared" si="0"/>
        <v>53</v>
      </c>
      <c r="E61" t="str">
        <f>_xlfn.XLOOKUP(BAREME_ABJ[[#This Row],[Famille]],Famille!B:B,Famille!A:A,"ERREUR")</f>
        <v>Articles de bricolage</v>
      </c>
      <c r="F61" t="str">
        <f t="shared" si="1"/>
        <v>02</v>
      </c>
      <c r="G61" t="str">
        <f>_xlfn.XLOOKUP(BAREME_ABJ[[#This Row],[Type]],Type!B:B,Type!A:A,"ERREUR")</f>
        <v>Gros objets, machines et outils non électriques et non thermiques, outils et supports de travail en hauteur</v>
      </c>
      <c r="H61" t="str">
        <f t="shared" si="2"/>
        <v>01</v>
      </c>
      <c r="I61" s="1" t="str">
        <f>_xlfn.XLOOKUP(BAREME_ABJ[[#This Row],[Matériau]],Materiau[Code],Materiau[Libellé],"ERREUR")</f>
        <v>Autres matériaux</v>
      </c>
      <c r="J61" t="str">
        <f t="shared" si="3"/>
        <v>11</v>
      </c>
      <c r="K61" t="str">
        <f>_xlfn.XLOOKUP(BAREME_ABJ[[#This Row],[Caractéristique]],Caractéristique!B:B,Caractéristique!A:A,"ERREUR")</f>
        <v>compris entre 25 kg et 30 kg exclus</v>
      </c>
      <c r="L6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25 kg et 30 kg exclus</v>
      </c>
    </row>
    <row r="62" spans="1:12" x14ac:dyDescent="0.25">
      <c r="A62" s="3">
        <v>53020112</v>
      </c>
      <c r="B62" s="4">
        <v>3</v>
      </c>
      <c r="C62" s="5" t="s">
        <v>13</v>
      </c>
      <c r="D62" t="str">
        <f t="shared" si="0"/>
        <v>53</v>
      </c>
      <c r="E62" t="str">
        <f>_xlfn.XLOOKUP(BAREME_ABJ[[#This Row],[Famille]],Famille!B:B,Famille!A:A,"ERREUR")</f>
        <v>Articles de bricolage</v>
      </c>
      <c r="F62" t="str">
        <f t="shared" si="1"/>
        <v>02</v>
      </c>
      <c r="G62" t="str">
        <f>_xlfn.XLOOKUP(BAREME_ABJ[[#This Row],[Type]],Type!B:B,Type!A:A,"ERREUR")</f>
        <v>Gros objets, machines et outils non électriques et non thermiques, outils et supports de travail en hauteur</v>
      </c>
      <c r="H62" t="str">
        <f t="shared" si="2"/>
        <v>01</v>
      </c>
      <c r="I62" s="1" t="str">
        <f>_xlfn.XLOOKUP(BAREME_ABJ[[#This Row],[Matériau]],Materiau[Code],Materiau[Libellé],"ERREUR")</f>
        <v>Autres matériaux</v>
      </c>
      <c r="J62" t="str">
        <f t="shared" si="3"/>
        <v>12</v>
      </c>
      <c r="K62" t="str">
        <f>_xlfn.XLOOKUP(BAREME_ABJ[[#This Row],[Caractéristique]],Caractéristique!B:B,Caractéristique!A:A,"ERREUR")</f>
        <v>compris entre 30 kg et 40 kg exclus</v>
      </c>
      <c r="L6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30 kg et 40 kg exclus</v>
      </c>
    </row>
    <row r="63" spans="1:12" x14ac:dyDescent="0.25">
      <c r="A63" s="3">
        <v>53020113</v>
      </c>
      <c r="B63" s="4">
        <v>3.75</v>
      </c>
      <c r="C63" s="5" t="s">
        <v>13</v>
      </c>
      <c r="D63" t="str">
        <f t="shared" si="0"/>
        <v>53</v>
      </c>
      <c r="E63" t="str">
        <f>_xlfn.XLOOKUP(BAREME_ABJ[[#This Row],[Famille]],Famille!B:B,Famille!A:A,"ERREUR")</f>
        <v>Articles de bricolage</v>
      </c>
      <c r="F63" t="str">
        <f t="shared" si="1"/>
        <v>02</v>
      </c>
      <c r="G63" t="str">
        <f>_xlfn.XLOOKUP(BAREME_ABJ[[#This Row],[Type]],Type!B:B,Type!A:A,"ERREUR")</f>
        <v>Gros objets, machines et outils non électriques et non thermiques, outils et supports de travail en hauteur</v>
      </c>
      <c r="H63" t="str">
        <f t="shared" si="2"/>
        <v>01</v>
      </c>
      <c r="I63" s="1" t="str">
        <f>_xlfn.XLOOKUP(BAREME_ABJ[[#This Row],[Matériau]],Materiau[Code],Materiau[Libellé],"ERREUR")</f>
        <v>Autres matériaux</v>
      </c>
      <c r="J63" t="str">
        <f t="shared" si="3"/>
        <v>13</v>
      </c>
      <c r="K63" t="str">
        <f>_xlfn.XLOOKUP(BAREME_ABJ[[#This Row],[Caractéristique]],Caractéristique!B:B,Caractéristique!A:A,"ERREUR")</f>
        <v>compris entre 40 kg et 50 kg exclus</v>
      </c>
      <c r="L6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compris entre 40 kg et 50 kg exclus</v>
      </c>
    </row>
    <row r="64" spans="1:12" x14ac:dyDescent="0.25">
      <c r="A64" s="3">
        <v>53020114</v>
      </c>
      <c r="B64" s="4">
        <v>5.63</v>
      </c>
      <c r="C64" s="5" t="s">
        <v>13</v>
      </c>
      <c r="D64" t="str">
        <f t="shared" si="0"/>
        <v>53</v>
      </c>
      <c r="E64" t="str">
        <f>_xlfn.XLOOKUP(BAREME_ABJ[[#This Row],[Famille]],Famille!B:B,Famille!A:A,"ERREUR")</f>
        <v>Articles de bricolage</v>
      </c>
      <c r="F64" t="str">
        <f t="shared" si="1"/>
        <v>02</v>
      </c>
      <c r="G64" t="str">
        <f>_xlfn.XLOOKUP(BAREME_ABJ[[#This Row],[Type]],Type!B:B,Type!A:A,"ERREUR")</f>
        <v>Gros objets, machines et outils non électriques et non thermiques, outils et supports de travail en hauteur</v>
      </c>
      <c r="H64" t="str">
        <f t="shared" si="2"/>
        <v>01</v>
      </c>
      <c r="I64" s="1" t="str">
        <f>_xlfn.XLOOKUP(BAREME_ABJ[[#This Row],[Matériau]],Materiau[Code],Materiau[Libellé],"ERREUR")</f>
        <v>Autres matériaux</v>
      </c>
      <c r="J64" t="str">
        <f t="shared" si="3"/>
        <v>14</v>
      </c>
      <c r="K64" t="str">
        <f>_xlfn.XLOOKUP(BAREME_ABJ[[#This Row],[Caractéristique]],Caractéristique!B:B,Caractéristique!A:A,"ERREUR")</f>
        <v>plus de 50 kg</v>
      </c>
      <c r="L6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Autres matériaux &gt; plus de 50 kg</v>
      </c>
    </row>
    <row r="65" spans="1:12" x14ac:dyDescent="0.25">
      <c r="A65" s="3">
        <v>53020200</v>
      </c>
      <c r="B65" s="4">
        <v>10</v>
      </c>
      <c r="C65" s="5" t="s">
        <v>12</v>
      </c>
      <c r="D65" t="str">
        <f t="shared" si="0"/>
        <v>53</v>
      </c>
      <c r="E65" t="str">
        <f>_xlfn.XLOOKUP(BAREME_ABJ[[#This Row],[Famille]],Famille!B:B,Famille!A:A,"ERREUR")</f>
        <v>Articles de bricolage</v>
      </c>
      <c r="F65" t="str">
        <f t="shared" si="1"/>
        <v>02</v>
      </c>
      <c r="G65" t="str">
        <f>_xlfn.XLOOKUP(BAREME_ABJ[[#This Row],[Type]],Type!B:B,Type!A:A,"ERREUR")</f>
        <v>Gros objets, machines et outils non électriques et non thermiques, outils et supports de travail en hauteur</v>
      </c>
      <c r="H65" t="str">
        <f t="shared" si="2"/>
        <v>02</v>
      </c>
      <c r="I65" s="1" t="str">
        <f>_xlfn.XLOOKUP(BAREME_ABJ[[#This Row],[Matériau]],Materiau[Code],Materiau[Libellé],"ERREUR")</f>
        <v>Bois (&gt;50%)</v>
      </c>
      <c r="J65" t="str">
        <f t="shared" si="3"/>
        <v>00</v>
      </c>
      <c r="K65" t="str">
        <f>_xlfn.XLOOKUP(BAREME_ABJ[[#This Row],[Caractéristique]],Caractéristique!B:B,Caractéristique!A:A,"ERREUR")</f>
        <v>au poids</v>
      </c>
      <c r="L6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au poids</v>
      </c>
    </row>
    <row r="66" spans="1:12" x14ac:dyDescent="0.25">
      <c r="A66" s="3">
        <v>53020201</v>
      </c>
      <c r="B66" s="4">
        <v>0.01</v>
      </c>
      <c r="C66" s="5" t="s">
        <v>13</v>
      </c>
      <c r="D66" t="str">
        <f t="shared" ref="D66:D129" si="4">MID(A66,1,2)</f>
        <v>53</v>
      </c>
      <c r="E66" t="str">
        <f>_xlfn.XLOOKUP(BAREME_ABJ[[#This Row],[Famille]],Famille!B:B,Famille!A:A,"ERREUR")</f>
        <v>Articles de bricolage</v>
      </c>
      <c r="F66" t="str">
        <f t="shared" ref="F66:F129" si="5">MID(A66,3,2)</f>
        <v>02</v>
      </c>
      <c r="G66" t="str">
        <f>_xlfn.XLOOKUP(BAREME_ABJ[[#This Row],[Type]],Type!B:B,Type!A:A,"ERREUR")</f>
        <v>Gros objets, machines et outils non électriques et non thermiques, outils et supports de travail en hauteur</v>
      </c>
      <c r="H66" t="str">
        <f t="shared" ref="H66:H129" si="6">MID(A66,5,2)</f>
        <v>02</v>
      </c>
      <c r="I66" s="1" t="str">
        <f>_xlfn.XLOOKUP(BAREME_ABJ[[#This Row],[Matériau]],Materiau[Code],Materiau[Libellé],"ERREUR")</f>
        <v>Bois (&gt;50%)</v>
      </c>
      <c r="J66" t="str">
        <f t="shared" ref="J66:J129" si="7">MID(A66,7,2)</f>
        <v>01</v>
      </c>
      <c r="K66" t="str">
        <f>_xlfn.XLOOKUP(BAREME_ABJ[[#This Row],[Caractéristique]],Caractéristique!B:B,Caractéristique!A:A,"ERREUR")</f>
        <v>inférieur strictement à 0,5 kg</v>
      </c>
      <c r="L6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inférieur strictement à 0,5 kg</v>
      </c>
    </row>
    <row r="67" spans="1:12" x14ac:dyDescent="0.25">
      <c r="A67" s="3">
        <v>53020202</v>
      </c>
      <c r="B67" s="4">
        <v>0.01</v>
      </c>
      <c r="C67" s="5" t="s">
        <v>13</v>
      </c>
      <c r="D67" t="str">
        <f t="shared" si="4"/>
        <v>53</v>
      </c>
      <c r="E67" t="str">
        <f>_xlfn.XLOOKUP(BAREME_ABJ[[#This Row],[Famille]],Famille!B:B,Famille!A:A,"ERREUR")</f>
        <v>Articles de bricolage</v>
      </c>
      <c r="F67" t="str">
        <f t="shared" si="5"/>
        <v>02</v>
      </c>
      <c r="G67" t="str">
        <f>_xlfn.XLOOKUP(BAREME_ABJ[[#This Row],[Type]],Type!B:B,Type!A:A,"ERREUR")</f>
        <v>Gros objets, machines et outils non électriques et non thermiques, outils et supports de travail en hauteur</v>
      </c>
      <c r="H67" t="str">
        <f t="shared" si="6"/>
        <v>02</v>
      </c>
      <c r="I67" s="1" t="str">
        <f>_xlfn.XLOOKUP(BAREME_ABJ[[#This Row],[Matériau]],Materiau[Code],Materiau[Libellé],"ERREUR")</f>
        <v>Bois (&gt;50%)</v>
      </c>
      <c r="J67" t="str">
        <f t="shared" si="7"/>
        <v>02</v>
      </c>
      <c r="K67" t="str">
        <f>_xlfn.XLOOKUP(BAREME_ABJ[[#This Row],[Caractéristique]],Caractéristique!B:B,Caractéristique!A:A,"ERREUR")</f>
        <v>compris entre 0,5 kg et 1 kg exclus</v>
      </c>
      <c r="L6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0,5 kg et 1 kg exclus</v>
      </c>
    </row>
    <row r="68" spans="1:12" x14ac:dyDescent="0.25">
      <c r="A68" s="3">
        <v>53020203</v>
      </c>
      <c r="B68" s="4">
        <v>0.02</v>
      </c>
      <c r="C68" s="5" t="s">
        <v>13</v>
      </c>
      <c r="D68" t="str">
        <f t="shared" si="4"/>
        <v>53</v>
      </c>
      <c r="E68" t="str">
        <f>_xlfn.XLOOKUP(BAREME_ABJ[[#This Row],[Famille]],Famille!B:B,Famille!A:A,"ERREUR")</f>
        <v>Articles de bricolage</v>
      </c>
      <c r="F68" t="str">
        <f t="shared" si="5"/>
        <v>02</v>
      </c>
      <c r="G68" t="str">
        <f>_xlfn.XLOOKUP(BAREME_ABJ[[#This Row],[Type]],Type!B:B,Type!A:A,"ERREUR")</f>
        <v>Gros objets, machines et outils non électriques et non thermiques, outils et supports de travail en hauteur</v>
      </c>
      <c r="H68" t="str">
        <f t="shared" si="6"/>
        <v>02</v>
      </c>
      <c r="I68" s="1" t="str">
        <f>_xlfn.XLOOKUP(BAREME_ABJ[[#This Row],[Matériau]],Materiau[Code],Materiau[Libellé],"ERREUR")</f>
        <v>Bois (&gt;50%)</v>
      </c>
      <c r="J68" t="str">
        <f t="shared" si="7"/>
        <v>03</v>
      </c>
      <c r="K68" t="str">
        <f>_xlfn.XLOOKUP(BAREME_ABJ[[#This Row],[Caractéristique]],Caractéristique!B:B,Caractéristique!A:A,"ERREUR")</f>
        <v>compris entre 1 kg et 2 kg exclus</v>
      </c>
      <c r="L6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1 kg et 2 kg exclus</v>
      </c>
    </row>
    <row r="69" spans="1:12" x14ac:dyDescent="0.25">
      <c r="A69" s="3">
        <v>53020204</v>
      </c>
      <c r="B69" s="4">
        <v>0.03</v>
      </c>
      <c r="C69" s="5" t="s">
        <v>13</v>
      </c>
      <c r="D69" t="str">
        <f t="shared" si="4"/>
        <v>53</v>
      </c>
      <c r="E69" t="str">
        <f>_xlfn.XLOOKUP(BAREME_ABJ[[#This Row],[Famille]],Famille!B:B,Famille!A:A,"ERREUR")</f>
        <v>Articles de bricolage</v>
      </c>
      <c r="F69" t="str">
        <f t="shared" si="5"/>
        <v>02</v>
      </c>
      <c r="G69" t="str">
        <f>_xlfn.XLOOKUP(BAREME_ABJ[[#This Row],[Type]],Type!B:B,Type!A:A,"ERREUR")</f>
        <v>Gros objets, machines et outils non électriques et non thermiques, outils et supports de travail en hauteur</v>
      </c>
      <c r="H69" t="str">
        <f t="shared" si="6"/>
        <v>02</v>
      </c>
      <c r="I69" s="1" t="str">
        <f>_xlfn.XLOOKUP(BAREME_ABJ[[#This Row],[Matériau]],Materiau[Code],Materiau[Libellé],"ERREUR")</f>
        <v>Bois (&gt;50%)</v>
      </c>
      <c r="J69" t="str">
        <f t="shared" si="7"/>
        <v>04</v>
      </c>
      <c r="K69" t="str">
        <f>_xlfn.XLOOKUP(BAREME_ABJ[[#This Row],[Caractéristique]],Caractéristique!B:B,Caractéristique!A:A,"ERREUR")</f>
        <v>compris entre 2 kg et 3 kg exclus</v>
      </c>
      <c r="L6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2 kg et 3 kg exclus</v>
      </c>
    </row>
    <row r="70" spans="1:12" x14ac:dyDescent="0.25">
      <c r="A70" s="3">
        <v>53020205</v>
      </c>
      <c r="B70" s="4">
        <v>0.04</v>
      </c>
      <c r="C70" s="5" t="s">
        <v>13</v>
      </c>
      <c r="D70" t="str">
        <f t="shared" si="4"/>
        <v>53</v>
      </c>
      <c r="E70" t="str">
        <f>_xlfn.XLOOKUP(BAREME_ABJ[[#This Row],[Famille]],Famille!B:B,Famille!A:A,"ERREUR")</f>
        <v>Articles de bricolage</v>
      </c>
      <c r="F70" t="str">
        <f t="shared" si="5"/>
        <v>02</v>
      </c>
      <c r="G70" t="str">
        <f>_xlfn.XLOOKUP(BAREME_ABJ[[#This Row],[Type]],Type!B:B,Type!A:A,"ERREUR")</f>
        <v>Gros objets, machines et outils non électriques et non thermiques, outils et supports de travail en hauteur</v>
      </c>
      <c r="H70" t="str">
        <f t="shared" si="6"/>
        <v>02</v>
      </c>
      <c r="I70" s="1" t="str">
        <f>_xlfn.XLOOKUP(BAREME_ABJ[[#This Row],[Matériau]],Materiau[Code],Materiau[Libellé],"ERREUR")</f>
        <v>Bois (&gt;50%)</v>
      </c>
      <c r="J70" t="str">
        <f t="shared" si="7"/>
        <v>05</v>
      </c>
      <c r="K70" t="str">
        <f>_xlfn.XLOOKUP(BAREME_ABJ[[#This Row],[Caractéristique]],Caractéristique!B:B,Caractéristique!A:A,"ERREUR")</f>
        <v>compris entre 3 kg et 5 kg exclus</v>
      </c>
      <c r="L7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3 kg et 5 kg exclus</v>
      </c>
    </row>
    <row r="71" spans="1:12" x14ac:dyDescent="0.25">
      <c r="A71" s="3">
        <v>53020206</v>
      </c>
      <c r="B71" s="4">
        <v>7.0000000000000007E-2</v>
      </c>
      <c r="C71" s="5" t="s">
        <v>13</v>
      </c>
      <c r="D71" t="str">
        <f t="shared" si="4"/>
        <v>53</v>
      </c>
      <c r="E71" t="str">
        <f>_xlfn.XLOOKUP(BAREME_ABJ[[#This Row],[Famille]],Famille!B:B,Famille!A:A,"ERREUR")</f>
        <v>Articles de bricolage</v>
      </c>
      <c r="F71" t="str">
        <f t="shared" si="5"/>
        <v>02</v>
      </c>
      <c r="G71" t="str">
        <f>_xlfn.XLOOKUP(BAREME_ABJ[[#This Row],[Type]],Type!B:B,Type!A:A,"ERREUR")</f>
        <v>Gros objets, machines et outils non électriques et non thermiques, outils et supports de travail en hauteur</v>
      </c>
      <c r="H71" t="str">
        <f t="shared" si="6"/>
        <v>02</v>
      </c>
      <c r="I71" s="1" t="str">
        <f>_xlfn.XLOOKUP(BAREME_ABJ[[#This Row],[Matériau]],Materiau[Code],Materiau[Libellé],"ERREUR")</f>
        <v>Bois (&gt;50%)</v>
      </c>
      <c r="J71" t="str">
        <f t="shared" si="7"/>
        <v>06</v>
      </c>
      <c r="K71" t="str">
        <f>_xlfn.XLOOKUP(BAREME_ABJ[[#This Row],[Caractéristique]],Caractéristique!B:B,Caractéristique!A:A,"ERREUR")</f>
        <v>compris entre 5 kg et 7 kg exclus</v>
      </c>
      <c r="L7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5 kg et 7 kg exclus</v>
      </c>
    </row>
    <row r="72" spans="1:12" x14ac:dyDescent="0.25">
      <c r="A72" s="3">
        <v>53020207</v>
      </c>
      <c r="B72" s="4">
        <v>0.1</v>
      </c>
      <c r="C72" s="5" t="s">
        <v>13</v>
      </c>
      <c r="D72" t="str">
        <f t="shared" si="4"/>
        <v>53</v>
      </c>
      <c r="E72" t="str">
        <f>_xlfn.XLOOKUP(BAREME_ABJ[[#This Row],[Famille]],Famille!B:B,Famille!A:A,"ERREUR")</f>
        <v>Articles de bricolage</v>
      </c>
      <c r="F72" t="str">
        <f t="shared" si="5"/>
        <v>02</v>
      </c>
      <c r="G72" t="str">
        <f>_xlfn.XLOOKUP(BAREME_ABJ[[#This Row],[Type]],Type!B:B,Type!A:A,"ERREUR")</f>
        <v>Gros objets, machines et outils non électriques et non thermiques, outils et supports de travail en hauteur</v>
      </c>
      <c r="H72" t="str">
        <f t="shared" si="6"/>
        <v>02</v>
      </c>
      <c r="I72" s="1" t="str">
        <f>_xlfn.XLOOKUP(BAREME_ABJ[[#This Row],[Matériau]],Materiau[Code],Materiau[Libellé],"ERREUR")</f>
        <v>Bois (&gt;50%)</v>
      </c>
      <c r="J72" t="str">
        <f t="shared" si="7"/>
        <v>07</v>
      </c>
      <c r="K72" t="str">
        <f>_xlfn.XLOOKUP(BAREME_ABJ[[#This Row],[Caractéristique]],Caractéristique!B:B,Caractéristique!A:A,"ERREUR")</f>
        <v>compris entre 7 kg et 10 kg exclus</v>
      </c>
      <c r="L7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7 kg et 10 kg exclus</v>
      </c>
    </row>
    <row r="73" spans="1:12" x14ac:dyDescent="0.25">
      <c r="A73" s="3">
        <v>53020208</v>
      </c>
      <c r="B73" s="4">
        <v>0.15</v>
      </c>
      <c r="C73" s="5" t="s">
        <v>13</v>
      </c>
      <c r="D73" t="str">
        <f t="shared" si="4"/>
        <v>53</v>
      </c>
      <c r="E73" t="str">
        <f>_xlfn.XLOOKUP(BAREME_ABJ[[#This Row],[Famille]],Famille!B:B,Famille!A:A,"ERREUR")</f>
        <v>Articles de bricolage</v>
      </c>
      <c r="F73" t="str">
        <f t="shared" si="5"/>
        <v>02</v>
      </c>
      <c r="G73" t="str">
        <f>_xlfn.XLOOKUP(BAREME_ABJ[[#This Row],[Type]],Type!B:B,Type!A:A,"ERREUR")</f>
        <v>Gros objets, machines et outils non électriques et non thermiques, outils et supports de travail en hauteur</v>
      </c>
      <c r="H73" t="str">
        <f t="shared" si="6"/>
        <v>02</v>
      </c>
      <c r="I73" s="1" t="str">
        <f>_xlfn.XLOOKUP(BAREME_ABJ[[#This Row],[Matériau]],Materiau[Code],Materiau[Libellé],"ERREUR")</f>
        <v>Bois (&gt;50%)</v>
      </c>
      <c r="J73" t="str">
        <f t="shared" si="7"/>
        <v>08</v>
      </c>
      <c r="K73" t="str">
        <f>_xlfn.XLOOKUP(BAREME_ABJ[[#This Row],[Caractéristique]],Caractéristique!B:B,Caractéristique!A:A,"ERREUR")</f>
        <v>compris entre 10 kg et 15 kg exclus</v>
      </c>
      <c r="L7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10 kg et 15 kg exclus</v>
      </c>
    </row>
    <row r="74" spans="1:12" x14ac:dyDescent="0.25">
      <c r="A74" s="3">
        <v>53020209</v>
      </c>
      <c r="B74" s="4">
        <v>0.2</v>
      </c>
      <c r="C74" s="5" t="s">
        <v>13</v>
      </c>
      <c r="D74" t="str">
        <f t="shared" si="4"/>
        <v>53</v>
      </c>
      <c r="E74" t="str">
        <f>_xlfn.XLOOKUP(BAREME_ABJ[[#This Row],[Famille]],Famille!B:B,Famille!A:A,"ERREUR")</f>
        <v>Articles de bricolage</v>
      </c>
      <c r="F74" t="str">
        <f t="shared" si="5"/>
        <v>02</v>
      </c>
      <c r="G74" t="str">
        <f>_xlfn.XLOOKUP(BAREME_ABJ[[#This Row],[Type]],Type!B:B,Type!A:A,"ERREUR")</f>
        <v>Gros objets, machines et outils non électriques et non thermiques, outils et supports de travail en hauteur</v>
      </c>
      <c r="H74" t="str">
        <f t="shared" si="6"/>
        <v>02</v>
      </c>
      <c r="I74" s="1" t="str">
        <f>_xlfn.XLOOKUP(BAREME_ABJ[[#This Row],[Matériau]],Materiau[Code],Materiau[Libellé],"ERREUR")</f>
        <v>Bois (&gt;50%)</v>
      </c>
      <c r="J74" t="str">
        <f t="shared" si="7"/>
        <v>09</v>
      </c>
      <c r="K74" t="str">
        <f>_xlfn.XLOOKUP(BAREME_ABJ[[#This Row],[Caractéristique]],Caractéristique!B:B,Caractéristique!A:A,"ERREUR")</f>
        <v>compris entre 15 kg et 20 kg exclus</v>
      </c>
      <c r="L7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15 kg et 20 kg exclus</v>
      </c>
    </row>
    <row r="75" spans="1:12" x14ac:dyDescent="0.25">
      <c r="A75" s="3">
        <v>53020210</v>
      </c>
      <c r="B75" s="4">
        <v>0.25</v>
      </c>
      <c r="C75" s="5" t="s">
        <v>13</v>
      </c>
      <c r="D75" t="str">
        <f t="shared" si="4"/>
        <v>53</v>
      </c>
      <c r="E75" t="str">
        <f>_xlfn.XLOOKUP(BAREME_ABJ[[#This Row],[Famille]],Famille!B:B,Famille!A:A,"ERREUR")</f>
        <v>Articles de bricolage</v>
      </c>
      <c r="F75" t="str">
        <f t="shared" si="5"/>
        <v>02</v>
      </c>
      <c r="G75" t="str">
        <f>_xlfn.XLOOKUP(BAREME_ABJ[[#This Row],[Type]],Type!B:B,Type!A:A,"ERREUR")</f>
        <v>Gros objets, machines et outils non électriques et non thermiques, outils et supports de travail en hauteur</v>
      </c>
      <c r="H75" t="str">
        <f t="shared" si="6"/>
        <v>02</v>
      </c>
      <c r="I75" s="1" t="str">
        <f>_xlfn.XLOOKUP(BAREME_ABJ[[#This Row],[Matériau]],Materiau[Code],Materiau[Libellé],"ERREUR")</f>
        <v>Bois (&gt;50%)</v>
      </c>
      <c r="J75" t="str">
        <f t="shared" si="7"/>
        <v>10</v>
      </c>
      <c r="K75" t="str">
        <f>_xlfn.XLOOKUP(BAREME_ABJ[[#This Row],[Caractéristique]],Caractéristique!B:B,Caractéristique!A:A,"ERREUR")</f>
        <v>compris entre 20 kg et 25 kg exclus</v>
      </c>
      <c r="L7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20 kg et 25 kg exclus</v>
      </c>
    </row>
    <row r="76" spans="1:12" x14ac:dyDescent="0.25">
      <c r="A76" s="3">
        <v>53020211</v>
      </c>
      <c r="B76" s="4">
        <v>0.3</v>
      </c>
      <c r="C76" s="5" t="s">
        <v>13</v>
      </c>
      <c r="D76" t="str">
        <f t="shared" si="4"/>
        <v>53</v>
      </c>
      <c r="E76" t="str">
        <f>_xlfn.XLOOKUP(BAREME_ABJ[[#This Row],[Famille]],Famille!B:B,Famille!A:A,"ERREUR")</f>
        <v>Articles de bricolage</v>
      </c>
      <c r="F76" t="str">
        <f t="shared" si="5"/>
        <v>02</v>
      </c>
      <c r="G76" t="str">
        <f>_xlfn.XLOOKUP(BAREME_ABJ[[#This Row],[Type]],Type!B:B,Type!A:A,"ERREUR")</f>
        <v>Gros objets, machines et outils non électriques et non thermiques, outils et supports de travail en hauteur</v>
      </c>
      <c r="H76" t="str">
        <f t="shared" si="6"/>
        <v>02</v>
      </c>
      <c r="I76" s="1" t="str">
        <f>_xlfn.XLOOKUP(BAREME_ABJ[[#This Row],[Matériau]],Materiau[Code],Materiau[Libellé],"ERREUR")</f>
        <v>Bois (&gt;50%)</v>
      </c>
      <c r="J76" t="str">
        <f t="shared" si="7"/>
        <v>11</v>
      </c>
      <c r="K76" t="str">
        <f>_xlfn.XLOOKUP(BAREME_ABJ[[#This Row],[Caractéristique]],Caractéristique!B:B,Caractéristique!A:A,"ERREUR")</f>
        <v>compris entre 25 kg et 30 kg exclus</v>
      </c>
      <c r="L7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25 kg et 30 kg exclus</v>
      </c>
    </row>
    <row r="77" spans="1:12" x14ac:dyDescent="0.25">
      <c r="A77" s="3">
        <v>53020212</v>
      </c>
      <c r="B77" s="4">
        <v>0.4</v>
      </c>
      <c r="C77" s="5" t="s">
        <v>13</v>
      </c>
      <c r="D77" t="str">
        <f t="shared" si="4"/>
        <v>53</v>
      </c>
      <c r="E77" t="str">
        <f>_xlfn.XLOOKUP(BAREME_ABJ[[#This Row],[Famille]],Famille!B:B,Famille!A:A,"ERREUR")</f>
        <v>Articles de bricolage</v>
      </c>
      <c r="F77" t="str">
        <f t="shared" si="5"/>
        <v>02</v>
      </c>
      <c r="G77" t="str">
        <f>_xlfn.XLOOKUP(BAREME_ABJ[[#This Row],[Type]],Type!B:B,Type!A:A,"ERREUR")</f>
        <v>Gros objets, machines et outils non électriques et non thermiques, outils et supports de travail en hauteur</v>
      </c>
      <c r="H77" t="str">
        <f t="shared" si="6"/>
        <v>02</v>
      </c>
      <c r="I77" s="1" t="str">
        <f>_xlfn.XLOOKUP(BAREME_ABJ[[#This Row],[Matériau]],Materiau[Code],Materiau[Libellé],"ERREUR")</f>
        <v>Bois (&gt;50%)</v>
      </c>
      <c r="J77" t="str">
        <f t="shared" si="7"/>
        <v>12</v>
      </c>
      <c r="K77" t="str">
        <f>_xlfn.XLOOKUP(BAREME_ABJ[[#This Row],[Caractéristique]],Caractéristique!B:B,Caractéristique!A:A,"ERREUR")</f>
        <v>compris entre 30 kg et 40 kg exclus</v>
      </c>
      <c r="L7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30 kg et 40 kg exclus</v>
      </c>
    </row>
    <row r="78" spans="1:12" x14ac:dyDescent="0.25">
      <c r="A78" s="3">
        <v>53020213</v>
      </c>
      <c r="B78" s="4">
        <v>0.5</v>
      </c>
      <c r="C78" s="5" t="s">
        <v>13</v>
      </c>
      <c r="D78" t="str">
        <f t="shared" si="4"/>
        <v>53</v>
      </c>
      <c r="E78" t="str">
        <f>_xlfn.XLOOKUP(BAREME_ABJ[[#This Row],[Famille]],Famille!B:B,Famille!A:A,"ERREUR")</f>
        <v>Articles de bricolage</v>
      </c>
      <c r="F78" t="str">
        <f t="shared" si="5"/>
        <v>02</v>
      </c>
      <c r="G78" t="str">
        <f>_xlfn.XLOOKUP(BAREME_ABJ[[#This Row],[Type]],Type!B:B,Type!A:A,"ERREUR")</f>
        <v>Gros objets, machines et outils non électriques et non thermiques, outils et supports de travail en hauteur</v>
      </c>
      <c r="H78" t="str">
        <f t="shared" si="6"/>
        <v>02</v>
      </c>
      <c r="I78" s="1" t="str">
        <f>_xlfn.XLOOKUP(BAREME_ABJ[[#This Row],[Matériau]],Materiau[Code],Materiau[Libellé],"ERREUR")</f>
        <v>Bois (&gt;50%)</v>
      </c>
      <c r="J78" t="str">
        <f t="shared" si="7"/>
        <v>13</v>
      </c>
      <c r="K78" t="str">
        <f>_xlfn.XLOOKUP(BAREME_ABJ[[#This Row],[Caractéristique]],Caractéristique!B:B,Caractéristique!A:A,"ERREUR")</f>
        <v>compris entre 40 kg et 50 kg exclus</v>
      </c>
      <c r="L7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compris entre 40 kg et 50 kg exclus</v>
      </c>
    </row>
    <row r="79" spans="1:12" x14ac:dyDescent="0.25">
      <c r="A79" s="3">
        <v>53020214</v>
      </c>
      <c r="B79" s="4">
        <v>0.75</v>
      </c>
      <c r="C79" s="5" t="s">
        <v>13</v>
      </c>
      <c r="D79" t="str">
        <f t="shared" si="4"/>
        <v>53</v>
      </c>
      <c r="E79" t="str">
        <f>_xlfn.XLOOKUP(BAREME_ABJ[[#This Row],[Famille]],Famille!B:B,Famille!A:A,"ERREUR")</f>
        <v>Articles de bricolage</v>
      </c>
      <c r="F79" t="str">
        <f t="shared" si="5"/>
        <v>02</v>
      </c>
      <c r="G79" t="str">
        <f>_xlfn.XLOOKUP(BAREME_ABJ[[#This Row],[Type]],Type!B:B,Type!A:A,"ERREUR")</f>
        <v>Gros objets, machines et outils non électriques et non thermiques, outils et supports de travail en hauteur</v>
      </c>
      <c r="H79" t="str">
        <f t="shared" si="6"/>
        <v>02</v>
      </c>
      <c r="I79" s="1" t="str">
        <f>_xlfn.XLOOKUP(BAREME_ABJ[[#This Row],[Matériau]],Materiau[Code],Materiau[Libellé],"ERREUR")</f>
        <v>Bois (&gt;50%)</v>
      </c>
      <c r="J79" t="str">
        <f t="shared" si="7"/>
        <v>14</v>
      </c>
      <c r="K79" t="str">
        <f>_xlfn.XLOOKUP(BAREME_ABJ[[#This Row],[Caractéristique]],Caractéristique!B:B,Caractéristique!A:A,"ERREUR")</f>
        <v>plus de 50 kg</v>
      </c>
      <c r="L7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Bois (&gt;50%) &gt; plus de 50 kg</v>
      </c>
    </row>
    <row r="80" spans="1:12" x14ac:dyDescent="0.25">
      <c r="A80" s="3">
        <v>53020300</v>
      </c>
      <c r="B80" s="4">
        <v>5</v>
      </c>
      <c r="C80" s="5" t="s">
        <v>12</v>
      </c>
      <c r="D80" t="str">
        <f t="shared" si="4"/>
        <v>53</v>
      </c>
      <c r="E80" t="str">
        <f>_xlfn.XLOOKUP(BAREME_ABJ[[#This Row],[Famille]],Famille!B:B,Famille!A:A,"ERREUR")</f>
        <v>Articles de bricolage</v>
      </c>
      <c r="F80" t="str">
        <f t="shared" si="5"/>
        <v>02</v>
      </c>
      <c r="G80" t="str">
        <f>_xlfn.XLOOKUP(BAREME_ABJ[[#This Row],[Type]],Type!B:B,Type!A:A,"ERREUR")</f>
        <v>Gros objets, machines et outils non électriques et non thermiques, outils et supports de travail en hauteur</v>
      </c>
      <c r="H80" t="str">
        <f t="shared" si="6"/>
        <v>03</v>
      </c>
      <c r="I80" s="1" t="str">
        <f>_xlfn.XLOOKUP(BAREME_ABJ[[#This Row],[Matériau]],Materiau[Code],Materiau[Libellé],"ERREUR")</f>
        <v>Matériaux inertes (&gt;90%)</v>
      </c>
      <c r="J80" t="str">
        <f t="shared" si="7"/>
        <v>00</v>
      </c>
      <c r="K80" t="str">
        <f>_xlfn.XLOOKUP(BAREME_ABJ[[#This Row],[Caractéristique]],Caractéristique!B:B,Caractéristique!A:A,"ERREUR")</f>
        <v>au poids</v>
      </c>
      <c r="L8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au poids</v>
      </c>
    </row>
    <row r="81" spans="1:12" x14ac:dyDescent="0.25">
      <c r="A81" s="3">
        <v>53020301</v>
      </c>
      <c r="B81" s="4">
        <v>0.01</v>
      </c>
      <c r="C81" s="5" t="s">
        <v>13</v>
      </c>
      <c r="D81" t="str">
        <f t="shared" si="4"/>
        <v>53</v>
      </c>
      <c r="E81" t="str">
        <f>_xlfn.XLOOKUP(BAREME_ABJ[[#This Row],[Famille]],Famille!B:B,Famille!A:A,"ERREUR")</f>
        <v>Articles de bricolage</v>
      </c>
      <c r="F81" t="str">
        <f t="shared" si="5"/>
        <v>02</v>
      </c>
      <c r="G81" t="str">
        <f>_xlfn.XLOOKUP(BAREME_ABJ[[#This Row],[Type]],Type!B:B,Type!A:A,"ERREUR")</f>
        <v>Gros objets, machines et outils non électriques et non thermiques, outils et supports de travail en hauteur</v>
      </c>
      <c r="H81" t="str">
        <f t="shared" si="6"/>
        <v>03</v>
      </c>
      <c r="I81" s="1" t="str">
        <f>_xlfn.XLOOKUP(BAREME_ABJ[[#This Row],[Matériau]],Materiau[Code],Materiau[Libellé],"ERREUR")</f>
        <v>Matériaux inertes (&gt;90%)</v>
      </c>
      <c r="J81" t="str">
        <f t="shared" si="7"/>
        <v>01</v>
      </c>
      <c r="K81" t="str">
        <f>_xlfn.XLOOKUP(BAREME_ABJ[[#This Row],[Caractéristique]],Caractéristique!B:B,Caractéristique!A:A,"ERREUR")</f>
        <v>inférieur strictement à 0,5 kg</v>
      </c>
      <c r="L8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inférieur strictement à 0,5 kg</v>
      </c>
    </row>
    <row r="82" spans="1:12" x14ac:dyDescent="0.25">
      <c r="A82" s="3">
        <v>53020302</v>
      </c>
      <c r="B82" s="4">
        <v>0.01</v>
      </c>
      <c r="C82" s="5" t="s">
        <v>13</v>
      </c>
      <c r="D82" t="str">
        <f t="shared" si="4"/>
        <v>53</v>
      </c>
      <c r="E82" t="str">
        <f>_xlfn.XLOOKUP(BAREME_ABJ[[#This Row],[Famille]],Famille!B:B,Famille!A:A,"ERREUR")</f>
        <v>Articles de bricolage</v>
      </c>
      <c r="F82" t="str">
        <f t="shared" si="5"/>
        <v>02</v>
      </c>
      <c r="G82" t="str">
        <f>_xlfn.XLOOKUP(BAREME_ABJ[[#This Row],[Type]],Type!B:B,Type!A:A,"ERREUR")</f>
        <v>Gros objets, machines et outils non électriques et non thermiques, outils et supports de travail en hauteur</v>
      </c>
      <c r="H82" t="str">
        <f t="shared" si="6"/>
        <v>03</v>
      </c>
      <c r="I82" s="1" t="str">
        <f>_xlfn.XLOOKUP(BAREME_ABJ[[#This Row],[Matériau]],Materiau[Code],Materiau[Libellé],"ERREUR")</f>
        <v>Matériaux inertes (&gt;90%)</v>
      </c>
      <c r="J82" t="str">
        <f t="shared" si="7"/>
        <v>02</v>
      </c>
      <c r="K82" t="str">
        <f>_xlfn.XLOOKUP(BAREME_ABJ[[#This Row],[Caractéristique]],Caractéristique!B:B,Caractéristique!A:A,"ERREUR")</f>
        <v>compris entre 0,5 kg et 1 kg exclus</v>
      </c>
      <c r="L8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0,5 kg et 1 kg exclus</v>
      </c>
    </row>
    <row r="83" spans="1:12" x14ac:dyDescent="0.25">
      <c r="A83" s="3">
        <v>53020303</v>
      </c>
      <c r="B83" s="4">
        <v>0.01</v>
      </c>
      <c r="C83" s="5" t="s">
        <v>13</v>
      </c>
      <c r="D83" t="str">
        <f t="shared" si="4"/>
        <v>53</v>
      </c>
      <c r="E83" t="str">
        <f>_xlfn.XLOOKUP(BAREME_ABJ[[#This Row],[Famille]],Famille!B:B,Famille!A:A,"ERREUR")</f>
        <v>Articles de bricolage</v>
      </c>
      <c r="F83" t="str">
        <f t="shared" si="5"/>
        <v>02</v>
      </c>
      <c r="G83" t="str">
        <f>_xlfn.XLOOKUP(BAREME_ABJ[[#This Row],[Type]],Type!B:B,Type!A:A,"ERREUR")</f>
        <v>Gros objets, machines et outils non électriques et non thermiques, outils et supports de travail en hauteur</v>
      </c>
      <c r="H83" t="str">
        <f t="shared" si="6"/>
        <v>03</v>
      </c>
      <c r="I83" s="1" t="str">
        <f>_xlfn.XLOOKUP(BAREME_ABJ[[#This Row],[Matériau]],Materiau[Code],Materiau[Libellé],"ERREUR")</f>
        <v>Matériaux inertes (&gt;90%)</v>
      </c>
      <c r="J83" t="str">
        <f t="shared" si="7"/>
        <v>03</v>
      </c>
      <c r="K83" t="str">
        <f>_xlfn.XLOOKUP(BAREME_ABJ[[#This Row],[Caractéristique]],Caractéristique!B:B,Caractéristique!A:A,"ERREUR")</f>
        <v>compris entre 1 kg et 2 kg exclus</v>
      </c>
      <c r="L8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1 kg et 2 kg exclus</v>
      </c>
    </row>
    <row r="84" spans="1:12" x14ac:dyDescent="0.25">
      <c r="A84" s="3">
        <v>53020304</v>
      </c>
      <c r="B84" s="4">
        <v>0.01</v>
      </c>
      <c r="C84" s="5" t="s">
        <v>13</v>
      </c>
      <c r="D84" t="str">
        <f t="shared" si="4"/>
        <v>53</v>
      </c>
      <c r="E84" t="str">
        <f>_xlfn.XLOOKUP(BAREME_ABJ[[#This Row],[Famille]],Famille!B:B,Famille!A:A,"ERREUR")</f>
        <v>Articles de bricolage</v>
      </c>
      <c r="F84" t="str">
        <f t="shared" si="5"/>
        <v>02</v>
      </c>
      <c r="G84" t="str">
        <f>_xlfn.XLOOKUP(BAREME_ABJ[[#This Row],[Type]],Type!B:B,Type!A:A,"ERREUR")</f>
        <v>Gros objets, machines et outils non électriques et non thermiques, outils et supports de travail en hauteur</v>
      </c>
      <c r="H84" t="str">
        <f t="shared" si="6"/>
        <v>03</v>
      </c>
      <c r="I84" s="1" t="str">
        <f>_xlfn.XLOOKUP(BAREME_ABJ[[#This Row],[Matériau]],Materiau[Code],Materiau[Libellé],"ERREUR")</f>
        <v>Matériaux inertes (&gt;90%)</v>
      </c>
      <c r="J84" t="str">
        <f t="shared" si="7"/>
        <v>04</v>
      </c>
      <c r="K84" t="str">
        <f>_xlfn.XLOOKUP(BAREME_ABJ[[#This Row],[Caractéristique]],Caractéristique!B:B,Caractéristique!A:A,"ERREUR")</f>
        <v>compris entre 2 kg et 3 kg exclus</v>
      </c>
      <c r="L8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2 kg et 3 kg exclus</v>
      </c>
    </row>
    <row r="85" spans="1:12" x14ac:dyDescent="0.25">
      <c r="A85" s="3">
        <v>53020305</v>
      </c>
      <c r="B85" s="4">
        <v>0.02</v>
      </c>
      <c r="C85" s="5" t="s">
        <v>13</v>
      </c>
      <c r="D85" t="str">
        <f t="shared" si="4"/>
        <v>53</v>
      </c>
      <c r="E85" t="str">
        <f>_xlfn.XLOOKUP(BAREME_ABJ[[#This Row],[Famille]],Famille!B:B,Famille!A:A,"ERREUR")</f>
        <v>Articles de bricolage</v>
      </c>
      <c r="F85" t="str">
        <f t="shared" si="5"/>
        <v>02</v>
      </c>
      <c r="G85" t="str">
        <f>_xlfn.XLOOKUP(BAREME_ABJ[[#This Row],[Type]],Type!B:B,Type!A:A,"ERREUR")</f>
        <v>Gros objets, machines et outils non électriques et non thermiques, outils et supports de travail en hauteur</v>
      </c>
      <c r="H85" t="str">
        <f t="shared" si="6"/>
        <v>03</v>
      </c>
      <c r="I85" s="1" t="str">
        <f>_xlfn.XLOOKUP(BAREME_ABJ[[#This Row],[Matériau]],Materiau[Code],Materiau[Libellé],"ERREUR")</f>
        <v>Matériaux inertes (&gt;90%)</v>
      </c>
      <c r="J85" t="str">
        <f t="shared" si="7"/>
        <v>05</v>
      </c>
      <c r="K85" t="str">
        <f>_xlfn.XLOOKUP(BAREME_ABJ[[#This Row],[Caractéristique]],Caractéristique!B:B,Caractéristique!A:A,"ERREUR")</f>
        <v>compris entre 3 kg et 5 kg exclus</v>
      </c>
      <c r="L8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3 kg et 5 kg exclus</v>
      </c>
    </row>
    <row r="86" spans="1:12" x14ac:dyDescent="0.25">
      <c r="A86" s="3">
        <v>53020306</v>
      </c>
      <c r="B86" s="4">
        <v>0.04</v>
      </c>
      <c r="C86" s="5" t="s">
        <v>13</v>
      </c>
      <c r="D86" t="str">
        <f t="shared" si="4"/>
        <v>53</v>
      </c>
      <c r="E86" t="str">
        <f>_xlfn.XLOOKUP(BAREME_ABJ[[#This Row],[Famille]],Famille!B:B,Famille!A:A,"ERREUR")</f>
        <v>Articles de bricolage</v>
      </c>
      <c r="F86" t="str">
        <f t="shared" si="5"/>
        <v>02</v>
      </c>
      <c r="G86" t="str">
        <f>_xlfn.XLOOKUP(BAREME_ABJ[[#This Row],[Type]],Type!B:B,Type!A:A,"ERREUR")</f>
        <v>Gros objets, machines et outils non électriques et non thermiques, outils et supports de travail en hauteur</v>
      </c>
      <c r="H86" t="str">
        <f t="shared" si="6"/>
        <v>03</v>
      </c>
      <c r="I86" s="1" t="str">
        <f>_xlfn.XLOOKUP(BAREME_ABJ[[#This Row],[Matériau]],Materiau[Code],Materiau[Libellé],"ERREUR")</f>
        <v>Matériaux inertes (&gt;90%)</v>
      </c>
      <c r="J86" t="str">
        <f t="shared" si="7"/>
        <v>06</v>
      </c>
      <c r="K86" t="str">
        <f>_xlfn.XLOOKUP(BAREME_ABJ[[#This Row],[Caractéristique]],Caractéristique!B:B,Caractéristique!A:A,"ERREUR")</f>
        <v>compris entre 5 kg et 7 kg exclus</v>
      </c>
      <c r="L8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5 kg et 7 kg exclus</v>
      </c>
    </row>
    <row r="87" spans="1:12" x14ac:dyDescent="0.25">
      <c r="A87" s="3">
        <v>53020307</v>
      </c>
      <c r="B87" s="4">
        <v>0.05</v>
      </c>
      <c r="C87" s="5" t="s">
        <v>13</v>
      </c>
      <c r="D87" t="str">
        <f t="shared" si="4"/>
        <v>53</v>
      </c>
      <c r="E87" t="str">
        <f>_xlfn.XLOOKUP(BAREME_ABJ[[#This Row],[Famille]],Famille!B:B,Famille!A:A,"ERREUR")</f>
        <v>Articles de bricolage</v>
      </c>
      <c r="F87" t="str">
        <f t="shared" si="5"/>
        <v>02</v>
      </c>
      <c r="G87" t="str">
        <f>_xlfn.XLOOKUP(BAREME_ABJ[[#This Row],[Type]],Type!B:B,Type!A:A,"ERREUR")</f>
        <v>Gros objets, machines et outils non électriques et non thermiques, outils et supports de travail en hauteur</v>
      </c>
      <c r="H87" t="str">
        <f t="shared" si="6"/>
        <v>03</v>
      </c>
      <c r="I87" s="1" t="str">
        <f>_xlfn.XLOOKUP(BAREME_ABJ[[#This Row],[Matériau]],Materiau[Code],Materiau[Libellé],"ERREUR")</f>
        <v>Matériaux inertes (&gt;90%)</v>
      </c>
      <c r="J87" t="str">
        <f t="shared" si="7"/>
        <v>07</v>
      </c>
      <c r="K87" t="str">
        <f>_xlfn.XLOOKUP(BAREME_ABJ[[#This Row],[Caractéristique]],Caractéristique!B:B,Caractéristique!A:A,"ERREUR")</f>
        <v>compris entre 7 kg et 10 kg exclus</v>
      </c>
      <c r="L8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7 kg et 10 kg exclus</v>
      </c>
    </row>
    <row r="88" spans="1:12" x14ac:dyDescent="0.25">
      <c r="A88" s="3">
        <v>53020308</v>
      </c>
      <c r="B88" s="4">
        <v>0.08</v>
      </c>
      <c r="C88" s="5" t="s">
        <v>13</v>
      </c>
      <c r="D88" t="str">
        <f t="shared" si="4"/>
        <v>53</v>
      </c>
      <c r="E88" t="str">
        <f>_xlfn.XLOOKUP(BAREME_ABJ[[#This Row],[Famille]],Famille!B:B,Famille!A:A,"ERREUR")</f>
        <v>Articles de bricolage</v>
      </c>
      <c r="F88" t="str">
        <f t="shared" si="5"/>
        <v>02</v>
      </c>
      <c r="G88" t="str">
        <f>_xlfn.XLOOKUP(BAREME_ABJ[[#This Row],[Type]],Type!B:B,Type!A:A,"ERREUR")</f>
        <v>Gros objets, machines et outils non électriques et non thermiques, outils et supports de travail en hauteur</v>
      </c>
      <c r="H88" t="str">
        <f t="shared" si="6"/>
        <v>03</v>
      </c>
      <c r="I88" s="1" t="str">
        <f>_xlfn.XLOOKUP(BAREME_ABJ[[#This Row],[Matériau]],Materiau[Code],Materiau[Libellé],"ERREUR")</f>
        <v>Matériaux inertes (&gt;90%)</v>
      </c>
      <c r="J88" t="str">
        <f t="shared" si="7"/>
        <v>08</v>
      </c>
      <c r="K88" t="str">
        <f>_xlfn.XLOOKUP(BAREME_ABJ[[#This Row],[Caractéristique]],Caractéristique!B:B,Caractéristique!A:A,"ERREUR")</f>
        <v>compris entre 10 kg et 15 kg exclus</v>
      </c>
      <c r="L8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10 kg et 15 kg exclus</v>
      </c>
    </row>
    <row r="89" spans="1:12" x14ac:dyDescent="0.25">
      <c r="A89" s="3">
        <v>53020309</v>
      </c>
      <c r="B89" s="4">
        <v>0.1</v>
      </c>
      <c r="C89" s="5" t="s">
        <v>13</v>
      </c>
      <c r="D89" t="str">
        <f t="shared" si="4"/>
        <v>53</v>
      </c>
      <c r="E89" t="str">
        <f>_xlfn.XLOOKUP(BAREME_ABJ[[#This Row],[Famille]],Famille!B:B,Famille!A:A,"ERREUR")</f>
        <v>Articles de bricolage</v>
      </c>
      <c r="F89" t="str">
        <f t="shared" si="5"/>
        <v>02</v>
      </c>
      <c r="G89" t="str">
        <f>_xlfn.XLOOKUP(BAREME_ABJ[[#This Row],[Type]],Type!B:B,Type!A:A,"ERREUR")</f>
        <v>Gros objets, machines et outils non électriques et non thermiques, outils et supports de travail en hauteur</v>
      </c>
      <c r="H89" t="str">
        <f t="shared" si="6"/>
        <v>03</v>
      </c>
      <c r="I89" s="1" t="str">
        <f>_xlfn.XLOOKUP(BAREME_ABJ[[#This Row],[Matériau]],Materiau[Code],Materiau[Libellé],"ERREUR")</f>
        <v>Matériaux inertes (&gt;90%)</v>
      </c>
      <c r="J89" t="str">
        <f t="shared" si="7"/>
        <v>09</v>
      </c>
      <c r="K89" t="str">
        <f>_xlfn.XLOOKUP(BAREME_ABJ[[#This Row],[Caractéristique]],Caractéristique!B:B,Caractéristique!A:A,"ERREUR")</f>
        <v>compris entre 15 kg et 20 kg exclus</v>
      </c>
      <c r="L8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15 kg et 20 kg exclus</v>
      </c>
    </row>
    <row r="90" spans="1:12" x14ac:dyDescent="0.25">
      <c r="A90" s="3">
        <v>53020310</v>
      </c>
      <c r="B90" s="4">
        <v>0.13</v>
      </c>
      <c r="C90" s="5" t="s">
        <v>13</v>
      </c>
      <c r="D90" t="str">
        <f t="shared" si="4"/>
        <v>53</v>
      </c>
      <c r="E90" t="str">
        <f>_xlfn.XLOOKUP(BAREME_ABJ[[#This Row],[Famille]],Famille!B:B,Famille!A:A,"ERREUR")</f>
        <v>Articles de bricolage</v>
      </c>
      <c r="F90" t="str">
        <f t="shared" si="5"/>
        <v>02</v>
      </c>
      <c r="G90" t="str">
        <f>_xlfn.XLOOKUP(BAREME_ABJ[[#This Row],[Type]],Type!B:B,Type!A:A,"ERREUR")</f>
        <v>Gros objets, machines et outils non électriques et non thermiques, outils et supports de travail en hauteur</v>
      </c>
      <c r="H90" t="str">
        <f t="shared" si="6"/>
        <v>03</v>
      </c>
      <c r="I90" s="1" t="str">
        <f>_xlfn.XLOOKUP(BAREME_ABJ[[#This Row],[Matériau]],Materiau[Code],Materiau[Libellé],"ERREUR")</f>
        <v>Matériaux inertes (&gt;90%)</v>
      </c>
      <c r="J90" t="str">
        <f t="shared" si="7"/>
        <v>10</v>
      </c>
      <c r="K90" t="str">
        <f>_xlfn.XLOOKUP(BAREME_ABJ[[#This Row],[Caractéristique]],Caractéristique!B:B,Caractéristique!A:A,"ERREUR")</f>
        <v>compris entre 20 kg et 25 kg exclus</v>
      </c>
      <c r="L9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20 kg et 25 kg exclus</v>
      </c>
    </row>
    <row r="91" spans="1:12" x14ac:dyDescent="0.25">
      <c r="A91" s="3">
        <v>53020311</v>
      </c>
      <c r="B91" s="4">
        <v>0.15</v>
      </c>
      <c r="C91" s="5" t="s">
        <v>13</v>
      </c>
      <c r="D91" t="str">
        <f t="shared" si="4"/>
        <v>53</v>
      </c>
      <c r="E91" t="str">
        <f>_xlfn.XLOOKUP(BAREME_ABJ[[#This Row],[Famille]],Famille!B:B,Famille!A:A,"ERREUR")</f>
        <v>Articles de bricolage</v>
      </c>
      <c r="F91" t="str">
        <f t="shared" si="5"/>
        <v>02</v>
      </c>
      <c r="G91" t="str">
        <f>_xlfn.XLOOKUP(BAREME_ABJ[[#This Row],[Type]],Type!B:B,Type!A:A,"ERREUR")</f>
        <v>Gros objets, machines et outils non électriques et non thermiques, outils et supports de travail en hauteur</v>
      </c>
      <c r="H91" t="str">
        <f t="shared" si="6"/>
        <v>03</v>
      </c>
      <c r="I91" s="1" t="str">
        <f>_xlfn.XLOOKUP(BAREME_ABJ[[#This Row],[Matériau]],Materiau[Code],Materiau[Libellé],"ERREUR")</f>
        <v>Matériaux inertes (&gt;90%)</v>
      </c>
      <c r="J91" t="str">
        <f t="shared" si="7"/>
        <v>11</v>
      </c>
      <c r="K91" t="str">
        <f>_xlfn.XLOOKUP(BAREME_ABJ[[#This Row],[Caractéristique]],Caractéristique!B:B,Caractéristique!A:A,"ERREUR")</f>
        <v>compris entre 25 kg et 30 kg exclus</v>
      </c>
      <c r="L9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25 kg et 30 kg exclus</v>
      </c>
    </row>
    <row r="92" spans="1:12" x14ac:dyDescent="0.25">
      <c r="A92" s="3">
        <v>53020312</v>
      </c>
      <c r="B92" s="4">
        <v>0.2</v>
      </c>
      <c r="C92" s="5" t="s">
        <v>13</v>
      </c>
      <c r="D92" t="str">
        <f t="shared" si="4"/>
        <v>53</v>
      </c>
      <c r="E92" t="str">
        <f>_xlfn.XLOOKUP(BAREME_ABJ[[#This Row],[Famille]],Famille!B:B,Famille!A:A,"ERREUR")</f>
        <v>Articles de bricolage</v>
      </c>
      <c r="F92" t="str">
        <f t="shared" si="5"/>
        <v>02</v>
      </c>
      <c r="G92" t="str">
        <f>_xlfn.XLOOKUP(BAREME_ABJ[[#This Row],[Type]],Type!B:B,Type!A:A,"ERREUR")</f>
        <v>Gros objets, machines et outils non électriques et non thermiques, outils et supports de travail en hauteur</v>
      </c>
      <c r="H92" t="str">
        <f t="shared" si="6"/>
        <v>03</v>
      </c>
      <c r="I92" s="1" t="str">
        <f>_xlfn.XLOOKUP(BAREME_ABJ[[#This Row],[Matériau]],Materiau[Code],Materiau[Libellé],"ERREUR")</f>
        <v>Matériaux inertes (&gt;90%)</v>
      </c>
      <c r="J92" t="str">
        <f t="shared" si="7"/>
        <v>12</v>
      </c>
      <c r="K92" t="str">
        <f>_xlfn.XLOOKUP(BAREME_ABJ[[#This Row],[Caractéristique]],Caractéristique!B:B,Caractéristique!A:A,"ERREUR")</f>
        <v>compris entre 30 kg et 40 kg exclus</v>
      </c>
      <c r="L9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30 kg et 40 kg exclus</v>
      </c>
    </row>
    <row r="93" spans="1:12" x14ac:dyDescent="0.25">
      <c r="A93" s="3">
        <v>53020313</v>
      </c>
      <c r="B93" s="4">
        <v>0.25</v>
      </c>
      <c r="C93" s="5" t="s">
        <v>13</v>
      </c>
      <c r="D93" t="str">
        <f t="shared" si="4"/>
        <v>53</v>
      </c>
      <c r="E93" t="str">
        <f>_xlfn.XLOOKUP(BAREME_ABJ[[#This Row],[Famille]],Famille!B:B,Famille!A:A,"ERREUR")</f>
        <v>Articles de bricolage</v>
      </c>
      <c r="F93" t="str">
        <f t="shared" si="5"/>
        <v>02</v>
      </c>
      <c r="G93" t="str">
        <f>_xlfn.XLOOKUP(BAREME_ABJ[[#This Row],[Type]],Type!B:B,Type!A:A,"ERREUR")</f>
        <v>Gros objets, machines et outils non électriques et non thermiques, outils et supports de travail en hauteur</v>
      </c>
      <c r="H93" t="str">
        <f t="shared" si="6"/>
        <v>03</v>
      </c>
      <c r="I93" s="1" t="str">
        <f>_xlfn.XLOOKUP(BAREME_ABJ[[#This Row],[Matériau]],Materiau[Code],Materiau[Libellé],"ERREUR")</f>
        <v>Matériaux inertes (&gt;90%)</v>
      </c>
      <c r="J93" t="str">
        <f t="shared" si="7"/>
        <v>13</v>
      </c>
      <c r="K93" t="str">
        <f>_xlfn.XLOOKUP(BAREME_ABJ[[#This Row],[Caractéristique]],Caractéristique!B:B,Caractéristique!A:A,"ERREUR")</f>
        <v>compris entre 40 kg et 50 kg exclus</v>
      </c>
      <c r="L9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compris entre 40 kg et 50 kg exclus</v>
      </c>
    </row>
    <row r="94" spans="1:12" x14ac:dyDescent="0.25">
      <c r="A94" s="3">
        <v>53020314</v>
      </c>
      <c r="B94" s="4">
        <v>0.38</v>
      </c>
      <c r="C94" s="5" t="s">
        <v>13</v>
      </c>
      <c r="D94" t="str">
        <f t="shared" si="4"/>
        <v>53</v>
      </c>
      <c r="E94" t="str">
        <f>_xlfn.XLOOKUP(BAREME_ABJ[[#This Row],[Famille]],Famille!B:B,Famille!A:A,"ERREUR")</f>
        <v>Articles de bricolage</v>
      </c>
      <c r="F94" t="str">
        <f t="shared" si="5"/>
        <v>02</v>
      </c>
      <c r="G94" t="str">
        <f>_xlfn.XLOOKUP(BAREME_ABJ[[#This Row],[Type]],Type!B:B,Type!A:A,"ERREUR")</f>
        <v>Gros objets, machines et outils non électriques et non thermiques, outils et supports de travail en hauteur</v>
      </c>
      <c r="H94" t="str">
        <f t="shared" si="6"/>
        <v>03</v>
      </c>
      <c r="I94" s="1" t="str">
        <f>_xlfn.XLOOKUP(BAREME_ABJ[[#This Row],[Matériau]],Materiau[Code],Materiau[Libellé],"ERREUR")</f>
        <v>Matériaux inertes (&gt;90%)</v>
      </c>
      <c r="J94" t="str">
        <f t="shared" si="7"/>
        <v>14</v>
      </c>
      <c r="K94" t="str">
        <f>_xlfn.XLOOKUP(BAREME_ABJ[[#This Row],[Caractéristique]],Caractéristique!B:B,Caractéristique!A:A,"ERREUR")</f>
        <v>plus de 50 kg</v>
      </c>
      <c r="L9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Matériaux inertes (&gt;90%) &gt; plus de 50 kg</v>
      </c>
    </row>
    <row r="95" spans="1:12" x14ac:dyDescent="0.25">
      <c r="A95" s="3">
        <v>53020400</v>
      </c>
      <c r="B95" s="4">
        <v>3</v>
      </c>
      <c r="C95" s="5" t="s">
        <v>12</v>
      </c>
      <c r="D95" t="str">
        <f t="shared" si="4"/>
        <v>53</v>
      </c>
      <c r="E95" t="str">
        <f>_xlfn.XLOOKUP(BAREME_ABJ[[#This Row],[Famille]],Famille!B:B,Famille!A:A,"ERREUR")</f>
        <v>Articles de bricolage</v>
      </c>
      <c r="F95" t="str">
        <f t="shared" si="5"/>
        <v>02</v>
      </c>
      <c r="G95" t="str">
        <f>_xlfn.XLOOKUP(BAREME_ABJ[[#This Row],[Type]],Type!B:B,Type!A:A,"ERREUR")</f>
        <v>Gros objets, machines et outils non électriques et non thermiques, outils et supports de travail en hauteur</v>
      </c>
      <c r="H95" t="str">
        <f t="shared" si="6"/>
        <v>04</v>
      </c>
      <c r="I95" s="1" t="str">
        <f>_xlfn.XLOOKUP(BAREME_ABJ[[#This Row],[Matériau]],Materiau[Code],Materiau[Libellé],"ERREUR")</f>
        <v>Métal (&gt;50%)</v>
      </c>
      <c r="J95" t="str">
        <f t="shared" si="7"/>
        <v>00</v>
      </c>
      <c r="K95" t="str">
        <f>_xlfn.XLOOKUP(BAREME_ABJ[[#This Row],[Caractéristique]],Caractéristique!B:B,Caractéristique!A:A,"ERREUR")</f>
        <v>au poids</v>
      </c>
      <c r="L9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au poids</v>
      </c>
    </row>
    <row r="96" spans="1:12" x14ac:dyDescent="0.25">
      <c r="A96" s="3">
        <v>53020401</v>
      </c>
      <c r="B96" s="4">
        <v>0.01</v>
      </c>
      <c r="C96" s="5" t="s">
        <v>13</v>
      </c>
      <c r="D96" t="str">
        <f t="shared" si="4"/>
        <v>53</v>
      </c>
      <c r="E96" t="str">
        <f>_xlfn.XLOOKUP(BAREME_ABJ[[#This Row],[Famille]],Famille!B:B,Famille!A:A,"ERREUR")</f>
        <v>Articles de bricolage</v>
      </c>
      <c r="F96" t="str">
        <f t="shared" si="5"/>
        <v>02</v>
      </c>
      <c r="G96" t="str">
        <f>_xlfn.XLOOKUP(BAREME_ABJ[[#This Row],[Type]],Type!B:B,Type!A:A,"ERREUR")</f>
        <v>Gros objets, machines et outils non électriques et non thermiques, outils et supports de travail en hauteur</v>
      </c>
      <c r="H96" t="str">
        <f t="shared" si="6"/>
        <v>04</v>
      </c>
      <c r="I96" s="1" t="str">
        <f>_xlfn.XLOOKUP(BAREME_ABJ[[#This Row],[Matériau]],Materiau[Code],Materiau[Libellé],"ERREUR")</f>
        <v>Métal (&gt;50%)</v>
      </c>
      <c r="J96" t="str">
        <f t="shared" si="7"/>
        <v>01</v>
      </c>
      <c r="K96" t="str">
        <f>_xlfn.XLOOKUP(BAREME_ABJ[[#This Row],[Caractéristique]],Caractéristique!B:B,Caractéristique!A:A,"ERREUR")</f>
        <v>inférieur strictement à 0,5 kg</v>
      </c>
      <c r="L9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inférieur strictement à 0,5 kg</v>
      </c>
    </row>
    <row r="97" spans="1:12" x14ac:dyDescent="0.25">
      <c r="A97" s="3">
        <v>53020402</v>
      </c>
      <c r="B97" s="4">
        <v>0.01</v>
      </c>
      <c r="C97" s="5" t="s">
        <v>13</v>
      </c>
      <c r="D97" t="str">
        <f t="shared" si="4"/>
        <v>53</v>
      </c>
      <c r="E97" t="str">
        <f>_xlfn.XLOOKUP(BAREME_ABJ[[#This Row],[Famille]],Famille!B:B,Famille!A:A,"ERREUR")</f>
        <v>Articles de bricolage</v>
      </c>
      <c r="F97" t="str">
        <f t="shared" si="5"/>
        <v>02</v>
      </c>
      <c r="G97" t="str">
        <f>_xlfn.XLOOKUP(BAREME_ABJ[[#This Row],[Type]],Type!B:B,Type!A:A,"ERREUR")</f>
        <v>Gros objets, machines et outils non électriques et non thermiques, outils et supports de travail en hauteur</v>
      </c>
      <c r="H97" t="str">
        <f t="shared" si="6"/>
        <v>04</v>
      </c>
      <c r="I97" s="1" t="str">
        <f>_xlfn.XLOOKUP(BAREME_ABJ[[#This Row],[Matériau]],Materiau[Code],Materiau[Libellé],"ERREUR")</f>
        <v>Métal (&gt;50%)</v>
      </c>
      <c r="J97" t="str">
        <f t="shared" si="7"/>
        <v>02</v>
      </c>
      <c r="K97" t="str">
        <f>_xlfn.XLOOKUP(BAREME_ABJ[[#This Row],[Caractéristique]],Caractéristique!B:B,Caractéristique!A:A,"ERREUR")</f>
        <v>compris entre 0,5 kg et 1 kg exclus</v>
      </c>
      <c r="L9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0,5 kg et 1 kg exclus</v>
      </c>
    </row>
    <row r="98" spans="1:12" x14ac:dyDescent="0.25">
      <c r="A98" s="3">
        <v>53020403</v>
      </c>
      <c r="B98" s="4">
        <v>0.01</v>
      </c>
      <c r="C98" s="5" t="s">
        <v>13</v>
      </c>
      <c r="D98" t="str">
        <f t="shared" si="4"/>
        <v>53</v>
      </c>
      <c r="E98" t="str">
        <f>_xlfn.XLOOKUP(BAREME_ABJ[[#This Row],[Famille]],Famille!B:B,Famille!A:A,"ERREUR")</f>
        <v>Articles de bricolage</v>
      </c>
      <c r="F98" t="str">
        <f t="shared" si="5"/>
        <v>02</v>
      </c>
      <c r="G98" t="str">
        <f>_xlfn.XLOOKUP(BAREME_ABJ[[#This Row],[Type]],Type!B:B,Type!A:A,"ERREUR")</f>
        <v>Gros objets, machines et outils non électriques et non thermiques, outils et supports de travail en hauteur</v>
      </c>
      <c r="H98" t="str">
        <f t="shared" si="6"/>
        <v>04</v>
      </c>
      <c r="I98" s="1" t="str">
        <f>_xlfn.XLOOKUP(BAREME_ABJ[[#This Row],[Matériau]],Materiau[Code],Materiau[Libellé],"ERREUR")</f>
        <v>Métal (&gt;50%)</v>
      </c>
      <c r="J98" t="str">
        <f t="shared" si="7"/>
        <v>03</v>
      </c>
      <c r="K98" t="str">
        <f>_xlfn.XLOOKUP(BAREME_ABJ[[#This Row],[Caractéristique]],Caractéristique!B:B,Caractéristique!A:A,"ERREUR")</f>
        <v>compris entre 1 kg et 2 kg exclus</v>
      </c>
      <c r="L9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1 kg et 2 kg exclus</v>
      </c>
    </row>
    <row r="99" spans="1:12" x14ac:dyDescent="0.25">
      <c r="A99" s="3">
        <v>53020404</v>
      </c>
      <c r="B99" s="4">
        <v>0.01</v>
      </c>
      <c r="C99" s="5" t="s">
        <v>13</v>
      </c>
      <c r="D99" t="str">
        <f t="shared" si="4"/>
        <v>53</v>
      </c>
      <c r="E99" t="str">
        <f>_xlfn.XLOOKUP(BAREME_ABJ[[#This Row],[Famille]],Famille!B:B,Famille!A:A,"ERREUR")</f>
        <v>Articles de bricolage</v>
      </c>
      <c r="F99" t="str">
        <f t="shared" si="5"/>
        <v>02</v>
      </c>
      <c r="G99" t="str">
        <f>_xlfn.XLOOKUP(BAREME_ABJ[[#This Row],[Type]],Type!B:B,Type!A:A,"ERREUR")</f>
        <v>Gros objets, machines et outils non électriques et non thermiques, outils et supports de travail en hauteur</v>
      </c>
      <c r="H99" t="str">
        <f t="shared" si="6"/>
        <v>04</v>
      </c>
      <c r="I99" s="1" t="str">
        <f>_xlfn.XLOOKUP(BAREME_ABJ[[#This Row],[Matériau]],Materiau[Code],Materiau[Libellé],"ERREUR")</f>
        <v>Métal (&gt;50%)</v>
      </c>
      <c r="J99" t="str">
        <f t="shared" si="7"/>
        <v>04</v>
      </c>
      <c r="K99" t="str">
        <f>_xlfn.XLOOKUP(BAREME_ABJ[[#This Row],[Caractéristique]],Caractéristique!B:B,Caractéristique!A:A,"ERREUR")</f>
        <v>compris entre 2 kg et 3 kg exclus</v>
      </c>
      <c r="L9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2 kg et 3 kg exclus</v>
      </c>
    </row>
    <row r="100" spans="1:12" x14ac:dyDescent="0.25">
      <c r="A100" s="3">
        <v>53020405</v>
      </c>
      <c r="B100" s="4">
        <v>0.01</v>
      </c>
      <c r="C100" s="5" t="s">
        <v>13</v>
      </c>
      <c r="D100" t="str">
        <f t="shared" si="4"/>
        <v>53</v>
      </c>
      <c r="E100" t="str">
        <f>_xlfn.XLOOKUP(BAREME_ABJ[[#This Row],[Famille]],Famille!B:B,Famille!A:A,"ERREUR")</f>
        <v>Articles de bricolage</v>
      </c>
      <c r="F100" t="str">
        <f t="shared" si="5"/>
        <v>02</v>
      </c>
      <c r="G100" t="str">
        <f>_xlfn.XLOOKUP(BAREME_ABJ[[#This Row],[Type]],Type!B:B,Type!A:A,"ERREUR")</f>
        <v>Gros objets, machines et outils non électriques et non thermiques, outils et supports de travail en hauteur</v>
      </c>
      <c r="H100" t="str">
        <f t="shared" si="6"/>
        <v>04</v>
      </c>
      <c r="I100" s="1" t="str">
        <f>_xlfn.XLOOKUP(BAREME_ABJ[[#This Row],[Matériau]],Materiau[Code],Materiau[Libellé],"ERREUR")</f>
        <v>Métal (&gt;50%)</v>
      </c>
      <c r="J100" t="str">
        <f t="shared" si="7"/>
        <v>05</v>
      </c>
      <c r="K100" t="str">
        <f>_xlfn.XLOOKUP(BAREME_ABJ[[#This Row],[Caractéristique]],Caractéristique!B:B,Caractéristique!A:A,"ERREUR")</f>
        <v>compris entre 3 kg et 5 kg exclus</v>
      </c>
      <c r="L10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3 kg et 5 kg exclus</v>
      </c>
    </row>
    <row r="101" spans="1:12" x14ac:dyDescent="0.25">
      <c r="A101" s="3">
        <v>53020406</v>
      </c>
      <c r="B101" s="4">
        <v>0.02</v>
      </c>
      <c r="C101" s="5" t="s">
        <v>13</v>
      </c>
      <c r="D101" t="str">
        <f t="shared" si="4"/>
        <v>53</v>
      </c>
      <c r="E101" t="str">
        <f>_xlfn.XLOOKUP(BAREME_ABJ[[#This Row],[Famille]],Famille!B:B,Famille!A:A,"ERREUR")</f>
        <v>Articles de bricolage</v>
      </c>
      <c r="F101" t="str">
        <f t="shared" si="5"/>
        <v>02</v>
      </c>
      <c r="G101" t="str">
        <f>_xlfn.XLOOKUP(BAREME_ABJ[[#This Row],[Type]],Type!B:B,Type!A:A,"ERREUR")</f>
        <v>Gros objets, machines et outils non électriques et non thermiques, outils et supports de travail en hauteur</v>
      </c>
      <c r="H101" t="str">
        <f t="shared" si="6"/>
        <v>04</v>
      </c>
      <c r="I101" s="1" t="str">
        <f>_xlfn.XLOOKUP(BAREME_ABJ[[#This Row],[Matériau]],Materiau[Code],Materiau[Libellé],"ERREUR")</f>
        <v>Métal (&gt;50%)</v>
      </c>
      <c r="J101" t="str">
        <f t="shared" si="7"/>
        <v>06</v>
      </c>
      <c r="K101" t="str">
        <f>_xlfn.XLOOKUP(BAREME_ABJ[[#This Row],[Caractéristique]],Caractéristique!B:B,Caractéristique!A:A,"ERREUR")</f>
        <v>compris entre 5 kg et 7 kg exclus</v>
      </c>
      <c r="L10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5 kg et 7 kg exclus</v>
      </c>
    </row>
    <row r="102" spans="1:12" x14ac:dyDescent="0.25">
      <c r="A102" s="3">
        <v>53020407</v>
      </c>
      <c r="B102" s="4">
        <v>0.03</v>
      </c>
      <c r="C102" s="5" t="s">
        <v>13</v>
      </c>
      <c r="D102" t="str">
        <f t="shared" si="4"/>
        <v>53</v>
      </c>
      <c r="E102" t="str">
        <f>_xlfn.XLOOKUP(BAREME_ABJ[[#This Row],[Famille]],Famille!B:B,Famille!A:A,"ERREUR")</f>
        <v>Articles de bricolage</v>
      </c>
      <c r="F102" t="str">
        <f t="shared" si="5"/>
        <v>02</v>
      </c>
      <c r="G102" t="str">
        <f>_xlfn.XLOOKUP(BAREME_ABJ[[#This Row],[Type]],Type!B:B,Type!A:A,"ERREUR")</f>
        <v>Gros objets, machines et outils non électriques et non thermiques, outils et supports de travail en hauteur</v>
      </c>
      <c r="H102" t="str">
        <f t="shared" si="6"/>
        <v>04</v>
      </c>
      <c r="I102" s="1" t="str">
        <f>_xlfn.XLOOKUP(BAREME_ABJ[[#This Row],[Matériau]],Materiau[Code],Materiau[Libellé],"ERREUR")</f>
        <v>Métal (&gt;50%)</v>
      </c>
      <c r="J102" t="str">
        <f t="shared" si="7"/>
        <v>07</v>
      </c>
      <c r="K102" t="str">
        <f>_xlfn.XLOOKUP(BAREME_ABJ[[#This Row],[Caractéristique]],Caractéristique!B:B,Caractéristique!A:A,"ERREUR")</f>
        <v>compris entre 7 kg et 10 kg exclus</v>
      </c>
      <c r="L10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7 kg et 10 kg exclus</v>
      </c>
    </row>
    <row r="103" spans="1:12" x14ac:dyDescent="0.25">
      <c r="A103" s="3">
        <v>53020408</v>
      </c>
      <c r="B103" s="4">
        <v>0.05</v>
      </c>
      <c r="C103" s="5" t="s">
        <v>13</v>
      </c>
      <c r="D103" t="str">
        <f t="shared" si="4"/>
        <v>53</v>
      </c>
      <c r="E103" t="str">
        <f>_xlfn.XLOOKUP(BAREME_ABJ[[#This Row],[Famille]],Famille!B:B,Famille!A:A,"ERREUR")</f>
        <v>Articles de bricolage</v>
      </c>
      <c r="F103" t="str">
        <f t="shared" si="5"/>
        <v>02</v>
      </c>
      <c r="G103" t="str">
        <f>_xlfn.XLOOKUP(BAREME_ABJ[[#This Row],[Type]],Type!B:B,Type!A:A,"ERREUR")</f>
        <v>Gros objets, machines et outils non électriques et non thermiques, outils et supports de travail en hauteur</v>
      </c>
      <c r="H103" t="str">
        <f t="shared" si="6"/>
        <v>04</v>
      </c>
      <c r="I103" s="1" t="str">
        <f>_xlfn.XLOOKUP(BAREME_ABJ[[#This Row],[Matériau]],Materiau[Code],Materiau[Libellé],"ERREUR")</f>
        <v>Métal (&gt;50%)</v>
      </c>
      <c r="J103" t="str">
        <f t="shared" si="7"/>
        <v>08</v>
      </c>
      <c r="K103" t="str">
        <f>_xlfn.XLOOKUP(BAREME_ABJ[[#This Row],[Caractéristique]],Caractéristique!B:B,Caractéristique!A:A,"ERREUR")</f>
        <v>compris entre 10 kg et 15 kg exclus</v>
      </c>
      <c r="L10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10 kg et 15 kg exclus</v>
      </c>
    </row>
    <row r="104" spans="1:12" x14ac:dyDescent="0.25">
      <c r="A104" s="3">
        <v>53020409</v>
      </c>
      <c r="B104" s="4">
        <v>0.06</v>
      </c>
      <c r="C104" s="5" t="s">
        <v>13</v>
      </c>
      <c r="D104" t="str">
        <f t="shared" si="4"/>
        <v>53</v>
      </c>
      <c r="E104" t="str">
        <f>_xlfn.XLOOKUP(BAREME_ABJ[[#This Row],[Famille]],Famille!B:B,Famille!A:A,"ERREUR")</f>
        <v>Articles de bricolage</v>
      </c>
      <c r="F104" t="str">
        <f t="shared" si="5"/>
        <v>02</v>
      </c>
      <c r="G104" t="str">
        <f>_xlfn.XLOOKUP(BAREME_ABJ[[#This Row],[Type]],Type!B:B,Type!A:A,"ERREUR")</f>
        <v>Gros objets, machines et outils non électriques et non thermiques, outils et supports de travail en hauteur</v>
      </c>
      <c r="H104" t="str">
        <f t="shared" si="6"/>
        <v>04</v>
      </c>
      <c r="I104" s="1" t="str">
        <f>_xlfn.XLOOKUP(BAREME_ABJ[[#This Row],[Matériau]],Materiau[Code],Materiau[Libellé],"ERREUR")</f>
        <v>Métal (&gt;50%)</v>
      </c>
      <c r="J104" t="str">
        <f t="shared" si="7"/>
        <v>09</v>
      </c>
      <c r="K104" t="str">
        <f>_xlfn.XLOOKUP(BAREME_ABJ[[#This Row],[Caractéristique]],Caractéristique!B:B,Caractéristique!A:A,"ERREUR")</f>
        <v>compris entre 15 kg et 20 kg exclus</v>
      </c>
      <c r="L10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15 kg et 20 kg exclus</v>
      </c>
    </row>
    <row r="105" spans="1:12" x14ac:dyDescent="0.25">
      <c r="A105" s="3">
        <v>53020410</v>
      </c>
      <c r="B105" s="4">
        <v>0.08</v>
      </c>
      <c r="C105" s="5" t="s">
        <v>13</v>
      </c>
      <c r="D105" t="str">
        <f t="shared" si="4"/>
        <v>53</v>
      </c>
      <c r="E105" t="str">
        <f>_xlfn.XLOOKUP(BAREME_ABJ[[#This Row],[Famille]],Famille!B:B,Famille!A:A,"ERREUR")</f>
        <v>Articles de bricolage</v>
      </c>
      <c r="F105" t="str">
        <f t="shared" si="5"/>
        <v>02</v>
      </c>
      <c r="G105" t="str">
        <f>_xlfn.XLOOKUP(BAREME_ABJ[[#This Row],[Type]],Type!B:B,Type!A:A,"ERREUR")</f>
        <v>Gros objets, machines et outils non électriques et non thermiques, outils et supports de travail en hauteur</v>
      </c>
      <c r="H105" t="str">
        <f t="shared" si="6"/>
        <v>04</v>
      </c>
      <c r="I105" s="1" t="str">
        <f>_xlfn.XLOOKUP(BAREME_ABJ[[#This Row],[Matériau]],Materiau[Code],Materiau[Libellé],"ERREUR")</f>
        <v>Métal (&gt;50%)</v>
      </c>
      <c r="J105" t="str">
        <f t="shared" si="7"/>
        <v>10</v>
      </c>
      <c r="K105" t="str">
        <f>_xlfn.XLOOKUP(BAREME_ABJ[[#This Row],[Caractéristique]],Caractéristique!B:B,Caractéristique!A:A,"ERREUR")</f>
        <v>compris entre 20 kg et 25 kg exclus</v>
      </c>
      <c r="L10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20 kg et 25 kg exclus</v>
      </c>
    </row>
    <row r="106" spans="1:12" x14ac:dyDescent="0.25">
      <c r="A106" s="3">
        <v>53020411</v>
      </c>
      <c r="B106" s="4">
        <v>0.09</v>
      </c>
      <c r="C106" s="5" t="s">
        <v>13</v>
      </c>
      <c r="D106" t="str">
        <f t="shared" si="4"/>
        <v>53</v>
      </c>
      <c r="E106" t="str">
        <f>_xlfn.XLOOKUP(BAREME_ABJ[[#This Row],[Famille]],Famille!B:B,Famille!A:A,"ERREUR")</f>
        <v>Articles de bricolage</v>
      </c>
      <c r="F106" t="str">
        <f t="shared" si="5"/>
        <v>02</v>
      </c>
      <c r="G106" t="str">
        <f>_xlfn.XLOOKUP(BAREME_ABJ[[#This Row],[Type]],Type!B:B,Type!A:A,"ERREUR")</f>
        <v>Gros objets, machines et outils non électriques et non thermiques, outils et supports de travail en hauteur</v>
      </c>
      <c r="H106" t="str">
        <f t="shared" si="6"/>
        <v>04</v>
      </c>
      <c r="I106" s="1" t="str">
        <f>_xlfn.XLOOKUP(BAREME_ABJ[[#This Row],[Matériau]],Materiau[Code],Materiau[Libellé],"ERREUR")</f>
        <v>Métal (&gt;50%)</v>
      </c>
      <c r="J106" t="str">
        <f t="shared" si="7"/>
        <v>11</v>
      </c>
      <c r="K106" t="str">
        <f>_xlfn.XLOOKUP(BAREME_ABJ[[#This Row],[Caractéristique]],Caractéristique!B:B,Caractéristique!A:A,"ERREUR")</f>
        <v>compris entre 25 kg et 30 kg exclus</v>
      </c>
      <c r="L10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25 kg et 30 kg exclus</v>
      </c>
    </row>
    <row r="107" spans="1:12" x14ac:dyDescent="0.25">
      <c r="A107" s="3">
        <v>53020412</v>
      </c>
      <c r="B107" s="4">
        <v>0.12</v>
      </c>
      <c r="C107" s="5" t="s">
        <v>13</v>
      </c>
      <c r="D107" t="str">
        <f t="shared" si="4"/>
        <v>53</v>
      </c>
      <c r="E107" t="str">
        <f>_xlfn.XLOOKUP(BAREME_ABJ[[#This Row],[Famille]],Famille!B:B,Famille!A:A,"ERREUR")</f>
        <v>Articles de bricolage</v>
      </c>
      <c r="F107" t="str">
        <f t="shared" si="5"/>
        <v>02</v>
      </c>
      <c r="G107" t="str">
        <f>_xlfn.XLOOKUP(BAREME_ABJ[[#This Row],[Type]],Type!B:B,Type!A:A,"ERREUR")</f>
        <v>Gros objets, machines et outils non électriques et non thermiques, outils et supports de travail en hauteur</v>
      </c>
      <c r="H107" t="str">
        <f t="shared" si="6"/>
        <v>04</v>
      </c>
      <c r="I107" s="1" t="str">
        <f>_xlfn.XLOOKUP(BAREME_ABJ[[#This Row],[Matériau]],Materiau[Code],Materiau[Libellé],"ERREUR")</f>
        <v>Métal (&gt;50%)</v>
      </c>
      <c r="J107" t="str">
        <f t="shared" si="7"/>
        <v>12</v>
      </c>
      <c r="K107" t="str">
        <f>_xlfn.XLOOKUP(BAREME_ABJ[[#This Row],[Caractéristique]],Caractéristique!B:B,Caractéristique!A:A,"ERREUR")</f>
        <v>compris entre 30 kg et 40 kg exclus</v>
      </c>
      <c r="L10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30 kg et 40 kg exclus</v>
      </c>
    </row>
    <row r="108" spans="1:12" x14ac:dyDescent="0.25">
      <c r="A108" s="3">
        <v>53020413</v>
      </c>
      <c r="B108" s="4">
        <v>0.15</v>
      </c>
      <c r="C108" s="5" t="s">
        <v>13</v>
      </c>
      <c r="D108" t="str">
        <f t="shared" si="4"/>
        <v>53</v>
      </c>
      <c r="E108" t="str">
        <f>_xlfn.XLOOKUP(BAREME_ABJ[[#This Row],[Famille]],Famille!B:B,Famille!A:A,"ERREUR")</f>
        <v>Articles de bricolage</v>
      </c>
      <c r="F108" t="str">
        <f t="shared" si="5"/>
        <v>02</v>
      </c>
      <c r="G108" t="str">
        <f>_xlfn.XLOOKUP(BAREME_ABJ[[#This Row],[Type]],Type!B:B,Type!A:A,"ERREUR")</f>
        <v>Gros objets, machines et outils non électriques et non thermiques, outils et supports de travail en hauteur</v>
      </c>
      <c r="H108" t="str">
        <f t="shared" si="6"/>
        <v>04</v>
      </c>
      <c r="I108" s="1" t="str">
        <f>_xlfn.XLOOKUP(BAREME_ABJ[[#This Row],[Matériau]],Materiau[Code],Materiau[Libellé],"ERREUR")</f>
        <v>Métal (&gt;50%)</v>
      </c>
      <c r="J108" t="str">
        <f t="shared" si="7"/>
        <v>13</v>
      </c>
      <c r="K108" t="str">
        <f>_xlfn.XLOOKUP(BAREME_ABJ[[#This Row],[Caractéristique]],Caractéristique!B:B,Caractéristique!A:A,"ERREUR")</f>
        <v>compris entre 40 kg et 50 kg exclus</v>
      </c>
      <c r="L10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compris entre 40 kg et 50 kg exclus</v>
      </c>
    </row>
    <row r="109" spans="1:12" x14ac:dyDescent="0.25">
      <c r="A109" s="3">
        <v>53020414</v>
      </c>
      <c r="B109" s="4">
        <v>0.23</v>
      </c>
      <c r="C109" s="5" t="s">
        <v>13</v>
      </c>
      <c r="D109" t="str">
        <f t="shared" si="4"/>
        <v>53</v>
      </c>
      <c r="E109" t="str">
        <f>_xlfn.XLOOKUP(BAREME_ABJ[[#This Row],[Famille]],Famille!B:B,Famille!A:A,"ERREUR")</f>
        <v>Articles de bricolage</v>
      </c>
      <c r="F109" t="str">
        <f t="shared" si="5"/>
        <v>02</v>
      </c>
      <c r="G109" t="str">
        <f>_xlfn.XLOOKUP(BAREME_ABJ[[#This Row],[Type]],Type!B:B,Type!A:A,"ERREUR")</f>
        <v>Gros objets, machines et outils non électriques et non thermiques, outils et supports de travail en hauteur</v>
      </c>
      <c r="H109" t="str">
        <f t="shared" si="6"/>
        <v>04</v>
      </c>
      <c r="I109" s="1" t="str">
        <f>_xlfn.XLOOKUP(BAREME_ABJ[[#This Row],[Matériau]],Materiau[Code],Materiau[Libellé],"ERREUR")</f>
        <v>Métal (&gt;50%)</v>
      </c>
      <c r="J109" t="str">
        <f t="shared" si="7"/>
        <v>14</v>
      </c>
      <c r="K109" t="str">
        <f>_xlfn.XLOOKUP(BAREME_ABJ[[#This Row],[Caractéristique]],Caractéristique!B:B,Caractéristique!A:A,"ERREUR")</f>
        <v>plus de 50 kg</v>
      </c>
      <c r="L10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Métal (&gt;50%) &gt; plus de 50 kg</v>
      </c>
    </row>
    <row r="110" spans="1:12" x14ac:dyDescent="0.25">
      <c r="A110" s="3">
        <v>53020500</v>
      </c>
      <c r="B110" s="4">
        <v>50</v>
      </c>
      <c r="C110" s="5" t="s">
        <v>12</v>
      </c>
      <c r="D110" t="str">
        <f t="shared" si="4"/>
        <v>53</v>
      </c>
      <c r="E110" t="str">
        <f>_xlfn.XLOOKUP(BAREME_ABJ[[#This Row],[Famille]],Famille!B:B,Famille!A:A,"ERREUR")</f>
        <v>Articles de bricolage</v>
      </c>
      <c r="F110" t="str">
        <f t="shared" si="5"/>
        <v>02</v>
      </c>
      <c r="G110" t="str">
        <f>_xlfn.XLOOKUP(BAREME_ABJ[[#This Row],[Type]],Type!B:B,Type!A:A,"ERREUR")</f>
        <v>Gros objets, machines et outils non électriques et non thermiques, outils et supports de travail en hauteur</v>
      </c>
      <c r="H110" t="str">
        <f t="shared" si="6"/>
        <v>05</v>
      </c>
      <c r="I110" s="1" t="str">
        <f>_xlfn.XLOOKUP(BAREME_ABJ[[#This Row],[Matériau]],Materiau[Code],Materiau[Libellé],"ERREUR")</f>
        <v>Plastiques monomatériau (&gt;90%)</v>
      </c>
      <c r="J110" t="str">
        <f t="shared" si="7"/>
        <v>00</v>
      </c>
      <c r="K110" t="str">
        <f>_xlfn.XLOOKUP(BAREME_ABJ[[#This Row],[Caractéristique]],Caractéristique!B:B,Caractéristique!A:A,"ERREUR")</f>
        <v>au poids</v>
      </c>
      <c r="L11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au poids</v>
      </c>
    </row>
    <row r="111" spans="1:12" x14ac:dyDescent="0.25">
      <c r="A111" s="3">
        <v>53020501</v>
      </c>
      <c r="B111" s="4">
        <v>0.01</v>
      </c>
      <c r="C111" s="5" t="s">
        <v>13</v>
      </c>
      <c r="D111" t="str">
        <f t="shared" si="4"/>
        <v>53</v>
      </c>
      <c r="E111" t="str">
        <f>_xlfn.XLOOKUP(BAREME_ABJ[[#This Row],[Famille]],Famille!B:B,Famille!A:A,"ERREUR")</f>
        <v>Articles de bricolage</v>
      </c>
      <c r="F111" t="str">
        <f t="shared" si="5"/>
        <v>02</v>
      </c>
      <c r="G111" t="str">
        <f>_xlfn.XLOOKUP(BAREME_ABJ[[#This Row],[Type]],Type!B:B,Type!A:A,"ERREUR")</f>
        <v>Gros objets, machines et outils non électriques et non thermiques, outils et supports de travail en hauteur</v>
      </c>
      <c r="H111" t="str">
        <f t="shared" si="6"/>
        <v>05</v>
      </c>
      <c r="I111" s="1" t="str">
        <f>_xlfn.XLOOKUP(BAREME_ABJ[[#This Row],[Matériau]],Materiau[Code],Materiau[Libellé],"ERREUR")</f>
        <v>Plastiques monomatériau (&gt;90%)</v>
      </c>
      <c r="J111" t="str">
        <f t="shared" si="7"/>
        <v>01</v>
      </c>
      <c r="K111" t="str">
        <f>_xlfn.XLOOKUP(BAREME_ABJ[[#This Row],[Caractéristique]],Caractéristique!B:B,Caractéristique!A:A,"ERREUR")</f>
        <v>inférieur strictement à 0,5 kg</v>
      </c>
      <c r="L11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inférieur strictement à 0,5 kg</v>
      </c>
    </row>
    <row r="112" spans="1:12" x14ac:dyDescent="0.25">
      <c r="A112" s="3">
        <v>53020502</v>
      </c>
      <c r="B112" s="4">
        <v>0.04</v>
      </c>
      <c r="C112" s="5" t="s">
        <v>13</v>
      </c>
      <c r="D112" t="str">
        <f t="shared" si="4"/>
        <v>53</v>
      </c>
      <c r="E112" t="str">
        <f>_xlfn.XLOOKUP(BAREME_ABJ[[#This Row],[Famille]],Famille!B:B,Famille!A:A,"ERREUR")</f>
        <v>Articles de bricolage</v>
      </c>
      <c r="F112" t="str">
        <f t="shared" si="5"/>
        <v>02</v>
      </c>
      <c r="G112" t="str">
        <f>_xlfn.XLOOKUP(BAREME_ABJ[[#This Row],[Type]],Type!B:B,Type!A:A,"ERREUR")</f>
        <v>Gros objets, machines et outils non électriques et non thermiques, outils et supports de travail en hauteur</v>
      </c>
      <c r="H112" t="str">
        <f t="shared" si="6"/>
        <v>05</v>
      </c>
      <c r="I112" s="1" t="str">
        <f>_xlfn.XLOOKUP(BAREME_ABJ[[#This Row],[Matériau]],Materiau[Code],Materiau[Libellé],"ERREUR")</f>
        <v>Plastiques monomatériau (&gt;90%)</v>
      </c>
      <c r="J112" t="str">
        <f t="shared" si="7"/>
        <v>02</v>
      </c>
      <c r="K112" t="str">
        <f>_xlfn.XLOOKUP(BAREME_ABJ[[#This Row],[Caractéristique]],Caractéristique!B:B,Caractéristique!A:A,"ERREUR")</f>
        <v>compris entre 0,5 kg et 1 kg exclus</v>
      </c>
      <c r="L11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0,5 kg et 1 kg exclus</v>
      </c>
    </row>
    <row r="113" spans="1:12" x14ac:dyDescent="0.25">
      <c r="A113" s="3">
        <v>53020503</v>
      </c>
      <c r="B113" s="4">
        <v>0.08</v>
      </c>
      <c r="C113" s="5" t="s">
        <v>13</v>
      </c>
      <c r="D113" t="str">
        <f t="shared" si="4"/>
        <v>53</v>
      </c>
      <c r="E113" t="str">
        <f>_xlfn.XLOOKUP(BAREME_ABJ[[#This Row],[Famille]],Famille!B:B,Famille!A:A,"ERREUR")</f>
        <v>Articles de bricolage</v>
      </c>
      <c r="F113" t="str">
        <f t="shared" si="5"/>
        <v>02</v>
      </c>
      <c r="G113" t="str">
        <f>_xlfn.XLOOKUP(BAREME_ABJ[[#This Row],[Type]],Type!B:B,Type!A:A,"ERREUR")</f>
        <v>Gros objets, machines et outils non électriques et non thermiques, outils et supports de travail en hauteur</v>
      </c>
      <c r="H113" t="str">
        <f t="shared" si="6"/>
        <v>05</v>
      </c>
      <c r="I113" s="1" t="str">
        <f>_xlfn.XLOOKUP(BAREME_ABJ[[#This Row],[Matériau]],Materiau[Code],Materiau[Libellé],"ERREUR")</f>
        <v>Plastiques monomatériau (&gt;90%)</v>
      </c>
      <c r="J113" t="str">
        <f t="shared" si="7"/>
        <v>03</v>
      </c>
      <c r="K113" t="str">
        <f>_xlfn.XLOOKUP(BAREME_ABJ[[#This Row],[Caractéristique]],Caractéristique!B:B,Caractéristique!A:A,"ERREUR")</f>
        <v>compris entre 1 kg et 2 kg exclus</v>
      </c>
      <c r="L11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1 kg et 2 kg exclus</v>
      </c>
    </row>
    <row r="114" spans="1:12" x14ac:dyDescent="0.25">
      <c r="A114" s="3">
        <v>53020504</v>
      </c>
      <c r="B114" s="4">
        <v>0.13</v>
      </c>
      <c r="C114" s="5" t="s">
        <v>13</v>
      </c>
      <c r="D114" t="str">
        <f t="shared" si="4"/>
        <v>53</v>
      </c>
      <c r="E114" t="str">
        <f>_xlfn.XLOOKUP(BAREME_ABJ[[#This Row],[Famille]],Famille!B:B,Famille!A:A,"ERREUR")</f>
        <v>Articles de bricolage</v>
      </c>
      <c r="F114" t="str">
        <f t="shared" si="5"/>
        <v>02</v>
      </c>
      <c r="G114" t="str">
        <f>_xlfn.XLOOKUP(BAREME_ABJ[[#This Row],[Type]],Type!B:B,Type!A:A,"ERREUR")</f>
        <v>Gros objets, machines et outils non électriques et non thermiques, outils et supports de travail en hauteur</v>
      </c>
      <c r="H114" t="str">
        <f t="shared" si="6"/>
        <v>05</v>
      </c>
      <c r="I114" s="1" t="str">
        <f>_xlfn.XLOOKUP(BAREME_ABJ[[#This Row],[Matériau]],Materiau[Code],Materiau[Libellé],"ERREUR")</f>
        <v>Plastiques monomatériau (&gt;90%)</v>
      </c>
      <c r="J114" t="str">
        <f t="shared" si="7"/>
        <v>04</v>
      </c>
      <c r="K114" t="str">
        <f>_xlfn.XLOOKUP(BAREME_ABJ[[#This Row],[Caractéristique]],Caractéristique!B:B,Caractéristique!A:A,"ERREUR")</f>
        <v>compris entre 2 kg et 3 kg exclus</v>
      </c>
      <c r="L11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2 kg et 3 kg exclus</v>
      </c>
    </row>
    <row r="115" spans="1:12" x14ac:dyDescent="0.25">
      <c r="A115" s="3">
        <v>53020505</v>
      </c>
      <c r="B115" s="4">
        <v>0.2</v>
      </c>
      <c r="C115" s="5" t="s">
        <v>13</v>
      </c>
      <c r="D115" t="str">
        <f t="shared" si="4"/>
        <v>53</v>
      </c>
      <c r="E115" t="str">
        <f>_xlfn.XLOOKUP(BAREME_ABJ[[#This Row],[Famille]],Famille!B:B,Famille!A:A,"ERREUR")</f>
        <v>Articles de bricolage</v>
      </c>
      <c r="F115" t="str">
        <f t="shared" si="5"/>
        <v>02</v>
      </c>
      <c r="G115" t="str">
        <f>_xlfn.XLOOKUP(BAREME_ABJ[[#This Row],[Type]],Type!B:B,Type!A:A,"ERREUR")</f>
        <v>Gros objets, machines et outils non électriques et non thermiques, outils et supports de travail en hauteur</v>
      </c>
      <c r="H115" t="str">
        <f t="shared" si="6"/>
        <v>05</v>
      </c>
      <c r="I115" s="1" t="str">
        <f>_xlfn.XLOOKUP(BAREME_ABJ[[#This Row],[Matériau]],Materiau[Code],Materiau[Libellé],"ERREUR")</f>
        <v>Plastiques monomatériau (&gt;90%)</v>
      </c>
      <c r="J115" t="str">
        <f t="shared" si="7"/>
        <v>05</v>
      </c>
      <c r="K115" t="str">
        <f>_xlfn.XLOOKUP(BAREME_ABJ[[#This Row],[Caractéristique]],Caractéristique!B:B,Caractéristique!A:A,"ERREUR")</f>
        <v>compris entre 3 kg et 5 kg exclus</v>
      </c>
      <c r="L11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3 kg et 5 kg exclus</v>
      </c>
    </row>
    <row r="116" spans="1:12" x14ac:dyDescent="0.25">
      <c r="A116" s="3">
        <v>53020506</v>
      </c>
      <c r="B116" s="4">
        <v>0.35</v>
      </c>
      <c r="C116" s="5" t="s">
        <v>13</v>
      </c>
      <c r="D116" t="str">
        <f t="shared" si="4"/>
        <v>53</v>
      </c>
      <c r="E116" t="str">
        <f>_xlfn.XLOOKUP(BAREME_ABJ[[#This Row],[Famille]],Famille!B:B,Famille!A:A,"ERREUR")</f>
        <v>Articles de bricolage</v>
      </c>
      <c r="F116" t="str">
        <f t="shared" si="5"/>
        <v>02</v>
      </c>
      <c r="G116" t="str">
        <f>_xlfn.XLOOKUP(BAREME_ABJ[[#This Row],[Type]],Type!B:B,Type!A:A,"ERREUR")</f>
        <v>Gros objets, machines et outils non électriques et non thermiques, outils et supports de travail en hauteur</v>
      </c>
      <c r="H116" t="str">
        <f t="shared" si="6"/>
        <v>05</v>
      </c>
      <c r="I116" s="1" t="str">
        <f>_xlfn.XLOOKUP(BAREME_ABJ[[#This Row],[Matériau]],Materiau[Code],Materiau[Libellé],"ERREUR")</f>
        <v>Plastiques monomatériau (&gt;90%)</v>
      </c>
      <c r="J116" t="str">
        <f t="shared" si="7"/>
        <v>06</v>
      </c>
      <c r="K116" t="str">
        <f>_xlfn.XLOOKUP(BAREME_ABJ[[#This Row],[Caractéristique]],Caractéristique!B:B,Caractéristique!A:A,"ERREUR")</f>
        <v>compris entre 5 kg et 7 kg exclus</v>
      </c>
      <c r="L11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5 kg et 7 kg exclus</v>
      </c>
    </row>
    <row r="117" spans="1:12" x14ac:dyDescent="0.25">
      <c r="A117" s="3">
        <v>53020507</v>
      </c>
      <c r="B117" s="4">
        <v>0.5</v>
      </c>
      <c r="C117" s="5" t="s">
        <v>13</v>
      </c>
      <c r="D117" t="str">
        <f t="shared" si="4"/>
        <v>53</v>
      </c>
      <c r="E117" t="str">
        <f>_xlfn.XLOOKUP(BAREME_ABJ[[#This Row],[Famille]],Famille!B:B,Famille!A:A,"ERREUR")</f>
        <v>Articles de bricolage</v>
      </c>
      <c r="F117" t="str">
        <f t="shared" si="5"/>
        <v>02</v>
      </c>
      <c r="G117" t="str">
        <f>_xlfn.XLOOKUP(BAREME_ABJ[[#This Row],[Type]],Type!B:B,Type!A:A,"ERREUR")</f>
        <v>Gros objets, machines et outils non électriques et non thermiques, outils et supports de travail en hauteur</v>
      </c>
      <c r="H117" t="str">
        <f t="shared" si="6"/>
        <v>05</v>
      </c>
      <c r="I117" s="1" t="str">
        <f>_xlfn.XLOOKUP(BAREME_ABJ[[#This Row],[Matériau]],Materiau[Code],Materiau[Libellé],"ERREUR")</f>
        <v>Plastiques monomatériau (&gt;90%)</v>
      </c>
      <c r="J117" t="str">
        <f t="shared" si="7"/>
        <v>07</v>
      </c>
      <c r="K117" t="str">
        <f>_xlfn.XLOOKUP(BAREME_ABJ[[#This Row],[Caractéristique]],Caractéristique!B:B,Caractéristique!A:A,"ERREUR")</f>
        <v>compris entre 7 kg et 10 kg exclus</v>
      </c>
      <c r="L11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7 kg et 10 kg exclus</v>
      </c>
    </row>
    <row r="118" spans="1:12" x14ac:dyDescent="0.25">
      <c r="A118" s="3">
        <v>53020508</v>
      </c>
      <c r="B118" s="4">
        <v>0.75</v>
      </c>
      <c r="C118" s="5" t="s">
        <v>13</v>
      </c>
      <c r="D118" t="str">
        <f t="shared" si="4"/>
        <v>53</v>
      </c>
      <c r="E118" t="str">
        <f>_xlfn.XLOOKUP(BAREME_ABJ[[#This Row],[Famille]],Famille!B:B,Famille!A:A,"ERREUR")</f>
        <v>Articles de bricolage</v>
      </c>
      <c r="F118" t="str">
        <f t="shared" si="5"/>
        <v>02</v>
      </c>
      <c r="G118" t="str">
        <f>_xlfn.XLOOKUP(BAREME_ABJ[[#This Row],[Type]],Type!B:B,Type!A:A,"ERREUR")</f>
        <v>Gros objets, machines et outils non électriques et non thermiques, outils et supports de travail en hauteur</v>
      </c>
      <c r="H118" t="str">
        <f t="shared" si="6"/>
        <v>05</v>
      </c>
      <c r="I118" s="1" t="str">
        <f>_xlfn.XLOOKUP(BAREME_ABJ[[#This Row],[Matériau]],Materiau[Code],Materiau[Libellé],"ERREUR")</f>
        <v>Plastiques monomatériau (&gt;90%)</v>
      </c>
      <c r="J118" t="str">
        <f t="shared" si="7"/>
        <v>08</v>
      </c>
      <c r="K118" t="str">
        <f>_xlfn.XLOOKUP(BAREME_ABJ[[#This Row],[Caractéristique]],Caractéristique!B:B,Caractéristique!A:A,"ERREUR")</f>
        <v>compris entre 10 kg et 15 kg exclus</v>
      </c>
      <c r="L11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10 kg et 15 kg exclus</v>
      </c>
    </row>
    <row r="119" spans="1:12" x14ac:dyDescent="0.25">
      <c r="A119" s="3">
        <v>53020509</v>
      </c>
      <c r="B119" s="4">
        <v>1</v>
      </c>
      <c r="C119" s="5" t="s">
        <v>13</v>
      </c>
      <c r="D119" t="str">
        <f t="shared" si="4"/>
        <v>53</v>
      </c>
      <c r="E119" t="str">
        <f>_xlfn.XLOOKUP(BAREME_ABJ[[#This Row],[Famille]],Famille!B:B,Famille!A:A,"ERREUR")</f>
        <v>Articles de bricolage</v>
      </c>
      <c r="F119" t="str">
        <f t="shared" si="5"/>
        <v>02</v>
      </c>
      <c r="G119" t="str">
        <f>_xlfn.XLOOKUP(BAREME_ABJ[[#This Row],[Type]],Type!B:B,Type!A:A,"ERREUR")</f>
        <v>Gros objets, machines et outils non électriques et non thermiques, outils et supports de travail en hauteur</v>
      </c>
      <c r="H119" t="str">
        <f t="shared" si="6"/>
        <v>05</v>
      </c>
      <c r="I119" s="1" t="str">
        <f>_xlfn.XLOOKUP(BAREME_ABJ[[#This Row],[Matériau]],Materiau[Code],Materiau[Libellé],"ERREUR")</f>
        <v>Plastiques monomatériau (&gt;90%)</v>
      </c>
      <c r="J119" t="str">
        <f t="shared" si="7"/>
        <v>09</v>
      </c>
      <c r="K119" t="str">
        <f>_xlfn.XLOOKUP(BAREME_ABJ[[#This Row],[Caractéristique]],Caractéristique!B:B,Caractéristique!A:A,"ERREUR")</f>
        <v>compris entre 15 kg et 20 kg exclus</v>
      </c>
      <c r="L11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15 kg et 20 kg exclus</v>
      </c>
    </row>
    <row r="120" spans="1:12" x14ac:dyDescent="0.25">
      <c r="A120" s="3">
        <v>53020510</v>
      </c>
      <c r="B120" s="4">
        <v>1.25</v>
      </c>
      <c r="C120" s="5" t="s">
        <v>13</v>
      </c>
      <c r="D120" t="str">
        <f t="shared" si="4"/>
        <v>53</v>
      </c>
      <c r="E120" t="str">
        <f>_xlfn.XLOOKUP(BAREME_ABJ[[#This Row],[Famille]],Famille!B:B,Famille!A:A,"ERREUR")</f>
        <v>Articles de bricolage</v>
      </c>
      <c r="F120" t="str">
        <f t="shared" si="5"/>
        <v>02</v>
      </c>
      <c r="G120" t="str">
        <f>_xlfn.XLOOKUP(BAREME_ABJ[[#This Row],[Type]],Type!B:B,Type!A:A,"ERREUR")</f>
        <v>Gros objets, machines et outils non électriques et non thermiques, outils et supports de travail en hauteur</v>
      </c>
      <c r="H120" t="str">
        <f t="shared" si="6"/>
        <v>05</v>
      </c>
      <c r="I120" s="1" t="str">
        <f>_xlfn.XLOOKUP(BAREME_ABJ[[#This Row],[Matériau]],Materiau[Code],Materiau[Libellé],"ERREUR")</f>
        <v>Plastiques monomatériau (&gt;90%)</v>
      </c>
      <c r="J120" t="str">
        <f t="shared" si="7"/>
        <v>10</v>
      </c>
      <c r="K120" t="str">
        <f>_xlfn.XLOOKUP(BAREME_ABJ[[#This Row],[Caractéristique]],Caractéristique!B:B,Caractéristique!A:A,"ERREUR")</f>
        <v>compris entre 20 kg et 25 kg exclus</v>
      </c>
      <c r="L12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20 kg et 25 kg exclus</v>
      </c>
    </row>
    <row r="121" spans="1:12" x14ac:dyDescent="0.25">
      <c r="A121" s="3">
        <v>53020511</v>
      </c>
      <c r="B121" s="4">
        <v>1.5</v>
      </c>
      <c r="C121" s="5" t="s">
        <v>13</v>
      </c>
      <c r="D121" t="str">
        <f t="shared" si="4"/>
        <v>53</v>
      </c>
      <c r="E121" t="str">
        <f>_xlfn.XLOOKUP(BAREME_ABJ[[#This Row],[Famille]],Famille!B:B,Famille!A:A,"ERREUR")</f>
        <v>Articles de bricolage</v>
      </c>
      <c r="F121" t="str">
        <f t="shared" si="5"/>
        <v>02</v>
      </c>
      <c r="G121" t="str">
        <f>_xlfn.XLOOKUP(BAREME_ABJ[[#This Row],[Type]],Type!B:B,Type!A:A,"ERREUR")</f>
        <v>Gros objets, machines et outils non électriques et non thermiques, outils et supports de travail en hauteur</v>
      </c>
      <c r="H121" t="str">
        <f t="shared" si="6"/>
        <v>05</v>
      </c>
      <c r="I121" s="1" t="str">
        <f>_xlfn.XLOOKUP(BAREME_ABJ[[#This Row],[Matériau]],Materiau[Code],Materiau[Libellé],"ERREUR")</f>
        <v>Plastiques monomatériau (&gt;90%)</v>
      </c>
      <c r="J121" t="str">
        <f t="shared" si="7"/>
        <v>11</v>
      </c>
      <c r="K121" t="str">
        <f>_xlfn.XLOOKUP(BAREME_ABJ[[#This Row],[Caractéristique]],Caractéristique!B:B,Caractéristique!A:A,"ERREUR")</f>
        <v>compris entre 25 kg et 30 kg exclus</v>
      </c>
      <c r="L12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25 kg et 30 kg exclus</v>
      </c>
    </row>
    <row r="122" spans="1:12" x14ac:dyDescent="0.25">
      <c r="A122" s="3">
        <v>53020512</v>
      </c>
      <c r="B122" s="4">
        <v>2</v>
      </c>
      <c r="C122" s="5" t="s">
        <v>13</v>
      </c>
      <c r="D122" t="str">
        <f t="shared" si="4"/>
        <v>53</v>
      </c>
      <c r="E122" t="str">
        <f>_xlfn.XLOOKUP(BAREME_ABJ[[#This Row],[Famille]],Famille!B:B,Famille!A:A,"ERREUR")</f>
        <v>Articles de bricolage</v>
      </c>
      <c r="F122" t="str">
        <f t="shared" si="5"/>
        <v>02</v>
      </c>
      <c r="G122" t="str">
        <f>_xlfn.XLOOKUP(BAREME_ABJ[[#This Row],[Type]],Type!B:B,Type!A:A,"ERREUR")</f>
        <v>Gros objets, machines et outils non électriques et non thermiques, outils et supports de travail en hauteur</v>
      </c>
      <c r="H122" t="str">
        <f t="shared" si="6"/>
        <v>05</v>
      </c>
      <c r="I122" s="1" t="str">
        <f>_xlfn.XLOOKUP(BAREME_ABJ[[#This Row],[Matériau]],Materiau[Code],Materiau[Libellé],"ERREUR")</f>
        <v>Plastiques monomatériau (&gt;90%)</v>
      </c>
      <c r="J122" t="str">
        <f t="shared" si="7"/>
        <v>12</v>
      </c>
      <c r="K122" t="str">
        <f>_xlfn.XLOOKUP(BAREME_ABJ[[#This Row],[Caractéristique]],Caractéristique!B:B,Caractéristique!A:A,"ERREUR")</f>
        <v>compris entre 30 kg et 40 kg exclus</v>
      </c>
      <c r="L12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30 kg et 40 kg exclus</v>
      </c>
    </row>
    <row r="123" spans="1:12" x14ac:dyDescent="0.25">
      <c r="A123" s="3">
        <v>53020513</v>
      </c>
      <c r="B123" s="4">
        <v>2.5</v>
      </c>
      <c r="C123" s="5" t="s">
        <v>13</v>
      </c>
      <c r="D123" t="str">
        <f t="shared" si="4"/>
        <v>53</v>
      </c>
      <c r="E123" t="str">
        <f>_xlfn.XLOOKUP(BAREME_ABJ[[#This Row],[Famille]],Famille!B:B,Famille!A:A,"ERREUR")</f>
        <v>Articles de bricolage</v>
      </c>
      <c r="F123" t="str">
        <f t="shared" si="5"/>
        <v>02</v>
      </c>
      <c r="G123" t="str">
        <f>_xlfn.XLOOKUP(BAREME_ABJ[[#This Row],[Type]],Type!B:B,Type!A:A,"ERREUR")</f>
        <v>Gros objets, machines et outils non électriques et non thermiques, outils et supports de travail en hauteur</v>
      </c>
      <c r="H123" t="str">
        <f t="shared" si="6"/>
        <v>05</v>
      </c>
      <c r="I123" s="1" t="str">
        <f>_xlfn.XLOOKUP(BAREME_ABJ[[#This Row],[Matériau]],Materiau[Code],Materiau[Libellé],"ERREUR")</f>
        <v>Plastiques monomatériau (&gt;90%)</v>
      </c>
      <c r="J123" t="str">
        <f t="shared" si="7"/>
        <v>13</v>
      </c>
      <c r="K123" t="str">
        <f>_xlfn.XLOOKUP(BAREME_ABJ[[#This Row],[Caractéristique]],Caractéristique!B:B,Caractéristique!A:A,"ERREUR")</f>
        <v>compris entre 40 kg et 50 kg exclus</v>
      </c>
      <c r="L12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compris entre 40 kg et 50 kg exclus</v>
      </c>
    </row>
    <row r="124" spans="1:12" x14ac:dyDescent="0.25">
      <c r="A124" s="3">
        <v>53020514</v>
      </c>
      <c r="B124" s="4">
        <v>3.75</v>
      </c>
      <c r="C124" s="5" t="s">
        <v>13</v>
      </c>
      <c r="D124" t="str">
        <f t="shared" si="4"/>
        <v>53</v>
      </c>
      <c r="E124" t="str">
        <f>_xlfn.XLOOKUP(BAREME_ABJ[[#This Row],[Famille]],Famille!B:B,Famille!A:A,"ERREUR")</f>
        <v>Articles de bricolage</v>
      </c>
      <c r="F124" t="str">
        <f t="shared" si="5"/>
        <v>02</v>
      </c>
      <c r="G124" t="str">
        <f>_xlfn.XLOOKUP(BAREME_ABJ[[#This Row],[Type]],Type!B:B,Type!A:A,"ERREUR")</f>
        <v>Gros objets, machines et outils non électriques et non thermiques, outils et supports de travail en hauteur</v>
      </c>
      <c r="H124" t="str">
        <f t="shared" si="6"/>
        <v>05</v>
      </c>
      <c r="I124" s="1" t="str">
        <f>_xlfn.XLOOKUP(BAREME_ABJ[[#This Row],[Matériau]],Materiau[Code],Materiau[Libellé],"ERREUR")</f>
        <v>Plastiques monomatériau (&gt;90%)</v>
      </c>
      <c r="J124" t="str">
        <f t="shared" si="7"/>
        <v>14</v>
      </c>
      <c r="K124" t="str">
        <f>_xlfn.XLOOKUP(BAREME_ABJ[[#This Row],[Caractéristique]],Caractéristique!B:B,Caractéristique!A:A,"ERREUR")</f>
        <v>plus de 50 kg</v>
      </c>
      <c r="L12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Plastiques monomatériau (&gt;90%) &gt; plus de 50 kg</v>
      </c>
    </row>
    <row r="125" spans="1:12" x14ac:dyDescent="0.25">
      <c r="A125" s="3">
        <v>53020600</v>
      </c>
      <c r="B125" s="4">
        <v>30</v>
      </c>
      <c r="C125" s="5" t="s">
        <v>12</v>
      </c>
      <c r="D125" t="str">
        <f t="shared" si="4"/>
        <v>53</v>
      </c>
      <c r="E125" t="str">
        <f>_xlfn.XLOOKUP(BAREME_ABJ[[#This Row],[Famille]],Famille!B:B,Famille!A:A,"ERREUR")</f>
        <v>Articles de bricolage</v>
      </c>
      <c r="F125" t="str">
        <f t="shared" si="5"/>
        <v>02</v>
      </c>
      <c r="G125" t="str">
        <f>_xlfn.XLOOKUP(BAREME_ABJ[[#This Row],[Type]],Type!B:B,Type!A:A,"ERREUR")</f>
        <v>Gros objets, machines et outils non électriques et non thermiques, outils et supports de travail en hauteur</v>
      </c>
      <c r="H125" t="str">
        <f t="shared" si="6"/>
        <v>06</v>
      </c>
      <c r="I125" s="1" t="str">
        <f>_xlfn.XLOOKUP(BAREME_ABJ[[#This Row],[Matériau]],Materiau[Code],Materiau[Libellé],"ERREUR")</f>
        <v>Textiles &amp; biosourcés (&gt;90%)</v>
      </c>
      <c r="J125" t="str">
        <f t="shared" si="7"/>
        <v>00</v>
      </c>
      <c r="K125" t="str">
        <f>_xlfn.XLOOKUP(BAREME_ABJ[[#This Row],[Caractéristique]],Caractéristique!B:B,Caractéristique!A:A,"ERREUR")</f>
        <v>au poids</v>
      </c>
      <c r="L12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au poids</v>
      </c>
    </row>
    <row r="126" spans="1:12" x14ac:dyDescent="0.25">
      <c r="A126" s="3">
        <v>53020601</v>
      </c>
      <c r="B126" s="4">
        <v>0.01</v>
      </c>
      <c r="C126" s="5" t="s">
        <v>13</v>
      </c>
      <c r="D126" t="str">
        <f t="shared" si="4"/>
        <v>53</v>
      </c>
      <c r="E126" t="str">
        <f>_xlfn.XLOOKUP(BAREME_ABJ[[#This Row],[Famille]],Famille!B:B,Famille!A:A,"ERREUR")</f>
        <v>Articles de bricolage</v>
      </c>
      <c r="F126" t="str">
        <f t="shared" si="5"/>
        <v>02</v>
      </c>
      <c r="G126" t="str">
        <f>_xlfn.XLOOKUP(BAREME_ABJ[[#This Row],[Type]],Type!B:B,Type!A:A,"ERREUR")</f>
        <v>Gros objets, machines et outils non électriques et non thermiques, outils et supports de travail en hauteur</v>
      </c>
      <c r="H126" t="str">
        <f t="shared" si="6"/>
        <v>06</v>
      </c>
      <c r="I126" s="1" t="str">
        <f>_xlfn.XLOOKUP(BAREME_ABJ[[#This Row],[Matériau]],Materiau[Code],Materiau[Libellé],"ERREUR")</f>
        <v>Textiles &amp; biosourcés (&gt;90%)</v>
      </c>
      <c r="J126" t="str">
        <f t="shared" si="7"/>
        <v>01</v>
      </c>
      <c r="K126" t="str">
        <f>_xlfn.XLOOKUP(BAREME_ABJ[[#This Row],[Caractéristique]],Caractéristique!B:B,Caractéristique!A:A,"ERREUR")</f>
        <v>inférieur strictement à 0,5 kg</v>
      </c>
      <c r="L12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inférieur strictement à 0,5 kg</v>
      </c>
    </row>
    <row r="127" spans="1:12" x14ac:dyDescent="0.25">
      <c r="A127" s="3">
        <v>53020602</v>
      </c>
      <c r="B127" s="4">
        <v>0.02</v>
      </c>
      <c r="C127" s="5" t="s">
        <v>13</v>
      </c>
      <c r="D127" t="str">
        <f t="shared" si="4"/>
        <v>53</v>
      </c>
      <c r="E127" t="str">
        <f>_xlfn.XLOOKUP(BAREME_ABJ[[#This Row],[Famille]],Famille!B:B,Famille!A:A,"ERREUR")</f>
        <v>Articles de bricolage</v>
      </c>
      <c r="F127" t="str">
        <f t="shared" si="5"/>
        <v>02</v>
      </c>
      <c r="G127" t="str">
        <f>_xlfn.XLOOKUP(BAREME_ABJ[[#This Row],[Type]],Type!B:B,Type!A:A,"ERREUR")</f>
        <v>Gros objets, machines et outils non électriques et non thermiques, outils et supports de travail en hauteur</v>
      </c>
      <c r="H127" t="str">
        <f t="shared" si="6"/>
        <v>06</v>
      </c>
      <c r="I127" s="1" t="str">
        <f>_xlfn.XLOOKUP(BAREME_ABJ[[#This Row],[Matériau]],Materiau[Code],Materiau[Libellé],"ERREUR")</f>
        <v>Textiles &amp; biosourcés (&gt;90%)</v>
      </c>
      <c r="J127" t="str">
        <f t="shared" si="7"/>
        <v>02</v>
      </c>
      <c r="K127" t="str">
        <f>_xlfn.XLOOKUP(BAREME_ABJ[[#This Row],[Caractéristique]],Caractéristique!B:B,Caractéristique!A:A,"ERREUR")</f>
        <v>compris entre 0,5 kg et 1 kg exclus</v>
      </c>
      <c r="L12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0,5 kg et 1 kg exclus</v>
      </c>
    </row>
    <row r="128" spans="1:12" x14ac:dyDescent="0.25">
      <c r="A128" s="3">
        <v>53020603</v>
      </c>
      <c r="B128" s="4">
        <v>0.05</v>
      </c>
      <c r="C128" s="5" t="s">
        <v>13</v>
      </c>
      <c r="D128" t="str">
        <f t="shared" si="4"/>
        <v>53</v>
      </c>
      <c r="E128" t="str">
        <f>_xlfn.XLOOKUP(BAREME_ABJ[[#This Row],[Famille]],Famille!B:B,Famille!A:A,"ERREUR")</f>
        <v>Articles de bricolage</v>
      </c>
      <c r="F128" t="str">
        <f t="shared" si="5"/>
        <v>02</v>
      </c>
      <c r="G128" t="str">
        <f>_xlfn.XLOOKUP(BAREME_ABJ[[#This Row],[Type]],Type!B:B,Type!A:A,"ERREUR")</f>
        <v>Gros objets, machines et outils non électriques et non thermiques, outils et supports de travail en hauteur</v>
      </c>
      <c r="H128" t="str">
        <f t="shared" si="6"/>
        <v>06</v>
      </c>
      <c r="I128" s="1" t="str">
        <f>_xlfn.XLOOKUP(BAREME_ABJ[[#This Row],[Matériau]],Materiau[Code],Materiau[Libellé],"ERREUR")</f>
        <v>Textiles &amp; biosourcés (&gt;90%)</v>
      </c>
      <c r="J128" t="str">
        <f t="shared" si="7"/>
        <v>03</v>
      </c>
      <c r="K128" t="str">
        <f>_xlfn.XLOOKUP(BAREME_ABJ[[#This Row],[Caractéristique]],Caractéristique!B:B,Caractéristique!A:A,"ERREUR")</f>
        <v>compris entre 1 kg et 2 kg exclus</v>
      </c>
      <c r="L12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1 kg et 2 kg exclus</v>
      </c>
    </row>
    <row r="129" spans="1:12" x14ac:dyDescent="0.25">
      <c r="A129" s="3">
        <v>53020604</v>
      </c>
      <c r="B129" s="4">
        <v>0.08</v>
      </c>
      <c r="C129" s="5" t="s">
        <v>13</v>
      </c>
      <c r="D129" t="str">
        <f t="shared" si="4"/>
        <v>53</v>
      </c>
      <c r="E129" t="str">
        <f>_xlfn.XLOOKUP(BAREME_ABJ[[#This Row],[Famille]],Famille!B:B,Famille!A:A,"ERREUR")</f>
        <v>Articles de bricolage</v>
      </c>
      <c r="F129" t="str">
        <f t="shared" si="5"/>
        <v>02</v>
      </c>
      <c r="G129" t="str">
        <f>_xlfn.XLOOKUP(BAREME_ABJ[[#This Row],[Type]],Type!B:B,Type!A:A,"ERREUR")</f>
        <v>Gros objets, machines et outils non électriques et non thermiques, outils et supports de travail en hauteur</v>
      </c>
      <c r="H129" t="str">
        <f t="shared" si="6"/>
        <v>06</v>
      </c>
      <c r="I129" s="1" t="str">
        <f>_xlfn.XLOOKUP(BAREME_ABJ[[#This Row],[Matériau]],Materiau[Code],Materiau[Libellé],"ERREUR")</f>
        <v>Textiles &amp; biosourcés (&gt;90%)</v>
      </c>
      <c r="J129" t="str">
        <f t="shared" si="7"/>
        <v>04</v>
      </c>
      <c r="K129" t="str">
        <f>_xlfn.XLOOKUP(BAREME_ABJ[[#This Row],[Caractéristique]],Caractéristique!B:B,Caractéristique!A:A,"ERREUR")</f>
        <v>compris entre 2 kg et 3 kg exclus</v>
      </c>
      <c r="L12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2 kg et 3 kg exclus</v>
      </c>
    </row>
    <row r="130" spans="1:12" x14ac:dyDescent="0.25">
      <c r="A130" s="3">
        <v>53020605</v>
      </c>
      <c r="B130" s="4">
        <v>0.12</v>
      </c>
      <c r="C130" s="5" t="s">
        <v>13</v>
      </c>
      <c r="D130" t="str">
        <f t="shared" ref="D130:D193" si="8">MID(A130,1,2)</f>
        <v>53</v>
      </c>
      <c r="E130" t="str">
        <f>_xlfn.XLOOKUP(BAREME_ABJ[[#This Row],[Famille]],Famille!B:B,Famille!A:A,"ERREUR")</f>
        <v>Articles de bricolage</v>
      </c>
      <c r="F130" t="str">
        <f t="shared" ref="F130:F193" si="9">MID(A130,3,2)</f>
        <v>02</v>
      </c>
      <c r="G130" t="str">
        <f>_xlfn.XLOOKUP(BAREME_ABJ[[#This Row],[Type]],Type!B:B,Type!A:A,"ERREUR")</f>
        <v>Gros objets, machines et outils non électriques et non thermiques, outils et supports de travail en hauteur</v>
      </c>
      <c r="H130" t="str">
        <f t="shared" ref="H130:H193" si="10">MID(A130,5,2)</f>
        <v>06</v>
      </c>
      <c r="I130" s="1" t="str">
        <f>_xlfn.XLOOKUP(BAREME_ABJ[[#This Row],[Matériau]],Materiau[Code],Materiau[Libellé],"ERREUR")</f>
        <v>Textiles &amp; biosourcés (&gt;90%)</v>
      </c>
      <c r="J130" t="str">
        <f t="shared" ref="J130:J193" si="11">MID(A130,7,2)</f>
        <v>05</v>
      </c>
      <c r="K130" t="str">
        <f>_xlfn.XLOOKUP(BAREME_ABJ[[#This Row],[Caractéristique]],Caractéristique!B:B,Caractéristique!A:A,"ERREUR")</f>
        <v>compris entre 3 kg et 5 kg exclus</v>
      </c>
      <c r="L13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3 kg et 5 kg exclus</v>
      </c>
    </row>
    <row r="131" spans="1:12" x14ac:dyDescent="0.25">
      <c r="A131" s="3">
        <v>53020606</v>
      </c>
      <c r="B131" s="4">
        <v>0.21</v>
      </c>
      <c r="C131" s="5" t="s">
        <v>13</v>
      </c>
      <c r="D131" t="str">
        <f t="shared" si="8"/>
        <v>53</v>
      </c>
      <c r="E131" t="str">
        <f>_xlfn.XLOOKUP(BAREME_ABJ[[#This Row],[Famille]],Famille!B:B,Famille!A:A,"ERREUR")</f>
        <v>Articles de bricolage</v>
      </c>
      <c r="F131" t="str">
        <f t="shared" si="9"/>
        <v>02</v>
      </c>
      <c r="G131" t="str">
        <f>_xlfn.XLOOKUP(BAREME_ABJ[[#This Row],[Type]],Type!B:B,Type!A:A,"ERREUR")</f>
        <v>Gros objets, machines et outils non électriques et non thermiques, outils et supports de travail en hauteur</v>
      </c>
      <c r="H131" t="str">
        <f t="shared" si="10"/>
        <v>06</v>
      </c>
      <c r="I131" s="1" t="str">
        <f>_xlfn.XLOOKUP(BAREME_ABJ[[#This Row],[Matériau]],Materiau[Code],Materiau[Libellé],"ERREUR")</f>
        <v>Textiles &amp; biosourcés (&gt;90%)</v>
      </c>
      <c r="J131" t="str">
        <f t="shared" si="11"/>
        <v>06</v>
      </c>
      <c r="K131" t="str">
        <f>_xlfn.XLOOKUP(BAREME_ABJ[[#This Row],[Caractéristique]],Caractéristique!B:B,Caractéristique!A:A,"ERREUR")</f>
        <v>compris entre 5 kg et 7 kg exclus</v>
      </c>
      <c r="L13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5 kg et 7 kg exclus</v>
      </c>
    </row>
    <row r="132" spans="1:12" x14ac:dyDescent="0.25">
      <c r="A132" s="3">
        <v>53020607</v>
      </c>
      <c r="B132" s="4">
        <v>0.3</v>
      </c>
      <c r="C132" s="5" t="s">
        <v>13</v>
      </c>
      <c r="D132" t="str">
        <f t="shared" si="8"/>
        <v>53</v>
      </c>
      <c r="E132" t="str">
        <f>_xlfn.XLOOKUP(BAREME_ABJ[[#This Row],[Famille]],Famille!B:B,Famille!A:A,"ERREUR")</f>
        <v>Articles de bricolage</v>
      </c>
      <c r="F132" t="str">
        <f t="shared" si="9"/>
        <v>02</v>
      </c>
      <c r="G132" t="str">
        <f>_xlfn.XLOOKUP(BAREME_ABJ[[#This Row],[Type]],Type!B:B,Type!A:A,"ERREUR")</f>
        <v>Gros objets, machines et outils non électriques et non thermiques, outils et supports de travail en hauteur</v>
      </c>
      <c r="H132" t="str">
        <f t="shared" si="10"/>
        <v>06</v>
      </c>
      <c r="I132" s="1" t="str">
        <f>_xlfn.XLOOKUP(BAREME_ABJ[[#This Row],[Matériau]],Materiau[Code],Materiau[Libellé],"ERREUR")</f>
        <v>Textiles &amp; biosourcés (&gt;90%)</v>
      </c>
      <c r="J132" t="str">
        <f t="shared" si="11"/>
        <v>07</v>
      </c>
      <c r="K132" t="str">
        <f>_xlfn.XLOOKUP(BAREME_ABJ[[#This Row],[Caractéristique]],Caractéristique!B:B,Caractéristique!A:A,"ERREUR")</f>
        <v>compris entre 7 kg et 10 kg exclus</v>
      </c>
      <c r="L13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7 kg et 10 kg exclus</v>
      </c>
    </row>
    <row r="133" spans="1:12" x14ac:dyDescent="0.25">
      <c r="A133" s="3">
        <v>53020608</v>
      </c>
      <c r="B133" s="4">
        <v>0.45</v>
      </c>
      <c r="C133" s="5" t="s">
        <v>13</v>
      </c>
      <c r="D133" t="str">
        <f t="shared" si="8"/>
        <v>53</v>
      </c>
      <c r="E133" t="str">
        <f>_xlfn.XLOOKUP(BAREME_ABJ[[#This Row],[Famille]],Famille!B:B,Famille!A:A,"ERREUR")</f>
        <v>Articles de bricolage</v>
      </c>
      <c r="F133" t="str">
        <f t="shared" si="9"/>
        <v>02</v>
      </c>
      <c r="G133" t="str">
        <f>_xlfn.XLOOKUP(BAREME_ABJ[[#This Row],[Type]],Type!B:B,Type!A:A,"ERREUR")</f>
        <v>Gros objets, machines et outils non électriques et non thermiques, outils et supports de travail en hauteur</v>
      </c>
      <c r="H133" t="str">
        <f t="shared" si="10"/>
        <v>06</v>
      </c>
      <c r="I133" s="1" t="str">
        <f>_xlfn.XLOOKUP(BAREME_ABJ[[#This Row],[Matériau]],Materiau[Code],Materiau[Libellé],"ERREUR")</f>
        <v>Textiles &amp; biosourcés (&gt;90%)</v>
      </c>
      <c r="J133" t="str">
        <f t="shared" si="11"/>
        <v>08</v>
      </c>
      <c r="K133" t="str">
        <f>_xlfn.XLOOKUP(BAREME_ABJ[[#This Row],[Caractéristique]],Caractéristique!B:B,Caractéristique!A:A,"ERREUR")</f>
        <v>compris entre 10 kg et 15 kg exclus</v>
      </c>
      <c r="L13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10 kg et 15 kg exclus</v>
      </c>
    </row>
    <row r="134" spans="1:12" x14ac:dyDescent="0.25">
      <c r="A134" s="3">
        <v>53020609</v>
      </c>
      <c r="B134" s="4">
        <v>0.6</v>
      </c>
      <c r="C134" s="5" t="s">
        <v>13</v>
      </c>
      <c r="D134" t="str">
        <f t="shared" si="8"/>
        <v>53</v>
      </c>
      <c r="E134" t="str">
        <f>_xlfn.XLOOKUP(BAREME_ABJ[[#This Row],[Famille]],Famille!B:B,Famille!A:A,"ERREUR")</f>
        <v>Articles de bricolage</v>
      </c>
      <c r="F134" t="str">
        <f t="shared" si="9"/>
        <v>02</v>
      </c>
      <c r="G134" t="str">
        <f>_xlfn.XLOOKUP(BAREME_ABJ[[#This Row],[Type]],Type!B:B,Type!A:A,"ERREUR")</f>
        <v>Gros objets, machines et outils non électriques et non thermiques, outils et supports de travail en hauteur</v>
      </c>
      <c r="H134" t="str">
        <f t="shared" si="10"/>
        <v>06</v>
      </c>
      <c r="I134" s="1" t="str">
        <f>_xlfn.XLOOKUP(BAREME_ABJ[[#This Row],[Matériau]],Materiau[Code],Materiau[Libellé],"ERREUR")</f>
        <v>Textiles &amp; biosourcés (&gt;90%)</v>
      </c>
      <c r="J134" t="str">
        <f t="shared" si="11"/>
        <v>09</v>
      </c>
      <c r="K134" t="str">
        <f>_xlfn.XLOOKUP(BAREME_ABJ[[#This Row],[Caractéristique]],Caractéristique!B:B,Caractéristique!A:A,"ERREUR")</f>
        <v>compris entre 15 kg et 20 kg exclus</v>
      </c>
      <c r="L13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15 kg et 20 kg exclus</v>
      </c>
    </row>
    <row r="135" spans="1:12" x14ac:dyDescent="0.25">
      <c r="A135" s="3">
        <v>53020610</v>
      </c>
      <c r="B135" s="4">
        <v>0.75</v>
      </c>
      <c r="C135" s="5" t="s">
        <v>13</v>
      </c>
      <c r="D135" t="str">
        <f t="shared" si="8"/>
        <v>53</v>
      </c>
      <c r="E135" t="str">
        <f>_xlfn.XLOOKUP(BAREME_ABJ[[#This Row],[Famille]],Famille!B:B,Famille!A:A,"ERREUR")</f>
        <v>Articles de bricolage</v>
      </c>
      <c r="F135" t="str">
        <f t="shared" si="9"/>
        <v>02</v>
      </c>
      <c r="G135" t="str">
        <f>_xlfn.XLOOKUP(BAREME_ABJ[[#This Row],[Type]],Type!B:B,Type!A:A,"ERREUR")</f>
        <v>Gros objets, machines et outils non électriques et non thermiques, outils et supports de travail en hauteur</v>
      </c>
      <c r="H135" t="str">
        <f t="shared" si="10"/>
        <v>06</v>
      </c>
      <c r="I135" s="1" t="str">
        <f>_xlfn.XLOOKUP(BAREME_ABJ[[#This Row],[Matériau]],Materiau[Code],Materiau[Libellé],"ERREUR")</f>
        <v>Textiles &amp; biosourcés (&gt;90%)</v>
      </c>
      <c r="J135" t="str">
        <f t="shared" si="11"/>
        <v>10</v>
      </c>
      <c r="K135" t="str">
        <f>_xlfn.XLOOKUP(BAREME_ABJ[[#This Row],[Caractéristique]],Caractéristique!B:B,Caractéristique!A:A,"ERREUR")</f>
        <v>compris entre 20 kg et 25 kg exclus</v>
      </c>
      <c r="L13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20 kg et 25 kg exclus</v>
      </c>
    </row>
    <row r="136" spans="1:12" x14ac:dyDescent="0.25">
      <c r="A136" s="3">
        <v>53020611</v>
      </c>
      <c r="B136" s="4">
        <v>0.9</v>
      </c>
      <c r="C136" s="5" t="s">
        <v>13</v>
      </c>
      <c r="D136" t="str">
        <f t="shared" si="8"/>
        <v>53</v>
      </c>
      <c r="E136" t="str">
        <f>_xlfn.XLOOKUP(BAREME_ABJ[[#This Row],[Famille]],Famille!B:B,Famille!A:A,"ERREUR")</f>
        <v>Articles de bricolage</v>
      </c>
      <c r="F136" t="str">
        <f t="shared" si="9"/>
        <v>02</v>
      </c>
      <c r="G136" t="str">
        <f>_xlfn.XLOOKUP(BAREME_ABJ[[#This Row],[Type]],Type!B:B,Type!A:A,"ERREUR")</f>
        <v>Gros objets, machines et outils non électriques et non thermiques, outils et supports de travail en hauteur</v>
      </c>
      <c r="H136" t="str">
        <f t="shared" si="10"/>
        <v>06</v>
      </c>
      <c r="I136" s="1" t="str">
        <f>_xlfn.XLOOKUP(BAREME_ABJ[[#This Row],[Matériau]],Materiau[Code],Materiau[Libellé],"ERREUR")</f>
        <v>Textiles &amp; biosourcés (&gt;90%)</v>
      </c>
      <c r="J136" t="str">
        <f t="shared" si="11"/>
        <v>11</v>
      </c>
      <c r="K136" t="str">
        <f>_xlfn.XLOOKUP(BAREME_ABJ[[#This Row],[Caractéristique]],Caractéristique!B:B,Caractéristique!A:A,"ERREUR")</f>
        <v>compris entre 25 kg et 30 kg exclus</v>
      </c>
      <c r="L13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25 kg et 30 kg exclus</v>
      </c>
    </row>
    <row r="137" spans="1:12" x14ac:dyDescent="0.25">
      <c r="A137" s="3">
        <v>53020612</v>
      </c>
      <c r="B137" s="4">
        <v>1.2</v>
      </c>
      <c r="C137" s="5" t="s">
        <v>13</v>
      </c>
      <c r="D137" t="str">
        <f t="shared" si="8"/>
        <v>53</v>
      </c>
      <c r="E137" t="str">
        <f>_xlfn.XLOOKUP(BAREME_ABJ[[#This Row],[Famille]],Famille!B:B,Famille!A:A,"ERREUR")</f>
        <v>Articles de bricolage</v>
      </c>
      <c r="F137" t="str">
        <f t="shared" si="9"/>
        <v>02</v>
      </c>
      <c r="G137" t="str">
        <f>_xlfn.XLOOKUP(BAREME_ABJ[[#This Row],[Type]],Type!B:B,Type!A:A,"ERREUR")</f>
        <v>Gros objets, machines et outils non électriques et non thermiques, outils et supports de travail en hauteur</v>
      </c>
      <c r="H137" t="str">
        <f t="shared" si="10"/>
        <v>06</v>
      </c>
      <c r="I137" s="1" t="str">
        <f>_xlfn.XLOOKUP(BAREME_ABJ[[#This Row],[Matériau]],Materiau[Code],Materiau[Libellé],"ERREUR")</f>
        <v>Textiles &amp; biosourcés (&gt;90%)</v>
      </c>
      <c r="J137" t="str">
        <f t="shared" si="11"/>
        <v>12</v>
      </c>
      <c r="K137" t="str">
        <f>_xlfn.XLOOKUP(BAREME_ABJ[[#This Row],[Caractéristique]],Caractéristique!B:B,Caractéristique!A:A,"ERREUR")</f>
        <v>compris entre 30 kg et 40 kg exclus</v>
      </c>
      <c r="L13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30 kg et 40 kg exclus</v>
      </c>
    </row>
    <row r="138" spans="1:12" x14ac:dyDescent="0.25">
      <c r="A138" s="3">
        <v>53020613</v>
      </c>
      <c r="B138" s="4">
        <v>1.5</v>
      </c>
      <c r="C138" s="5" t="s">
        <v>13</v>
      </c>
      <c r="D138" t="str">
        <f t="shared" si="8"/>
        <v>53</v>
      </c>
      <c r="E138" t="str">
        <f>_xlfn.XLOOKUP(BAREME_ABJ[[#This Row],[Famille]],Famille!B:B,Famille!A:A,"ERREUR")</f>
        <v>Articles de bricolage</v>
      </c>
      <c r="F138" t="str">
        <f t="shared" si="9"/>
        <v>02</v>
      </c>
      <c r="G138" t="str">
        <f>_xlfn.XLOOKUP(BAREME_ABJ[[#This Row],[Type]],Type!B:B,Type!A:A,"ERREUR")</f>
        <v>Gros objets, machines et outils non électriques et non thermiques, outils et supports de travail en hauteur</v>
      </c>
      <c r="H138" t="str">
        <f t="shared" si="10"/>
        <v>06</v>
      </c>
      <c r="I138" s="1" t="str">
        <f>_xlfn.XLOOKUP(BAREME_ABJ[[#This Row],[Matériau]],Materiau[Code],Materiau[Libellé],"ERREUR")</f>
        <v>Textiles &amp; biosourcés (&gt;90%)</v>
      </c>
      <c r="J138" t="str">
        <f t="shared" si="11"/>
        <v>13</v>
      </c>
      <c r="K138" t="str">
        <f>_xlfn.XLOOKUP(BAREME_ABJ[[#This Row],[Caractéristique]],Caractéristique!B:B,Caractéristique!A:A,"ERREUR")</f>
        <v>compris entre 40 kg et 50 kg exclus</v>
      </c>
      <c r="L13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compris entre 40 kg et 50 kg exclus</v>
      </c>
    </row>
    <row r="139" spans="1:12" x14ac:dyDescent="0.25">
      <c r="A139" s="3">
        <v>53020614</v>
      </c>
      <c r="B139" s="4">
        <v>2.25</v>
      </c>
      <c r="C139" s="5" t="s">
        <v>13</v>
      </c>
      <c r="D139" t="str">
        <f t="shared" si="8"/>
        <v>53</v>
      </c>
      <c r="E139" t="str">
        <f>_xlfn.XLOOKUP(BAREME_ABJ[[#This Row],[Famille]],Famille!B:B,Famille!A:A,"ERREUR")</f>
        <v>Articles de bricolage</v>
      </c>
      <c r="F139" t="str">
        <f t="shared" si="9"/>
        <v>02</v>
      </c>
      <c r="G139" t="str">
        <f>_xlfn.XLOOKUP(BAREME_ABJ[[#This Row],[Type]],Type!B:B,Type!A:A,"ERREUR")</f>
        <v>Gros objets, machines et outils non électriques et non thermiques, outils et supports de travail en hauteur</v>
      </c>
      <c r="H139" t="str">
        <f t="shared" si="10"/>
        <v>06</v>
      </c>
      <c r="I139" s="1" t="str">
        <f>_xlfn.XLOOKUP(BAREME_ABJ[[#This Row],[Matériau]],Materiau[Code],Materiau[Libellé],"ERREUR")</f>
        <v>Textiles &amp; biosourcés (&gt;90%)</v>
      </c>
      <c r="J139" t="str">
        <f t="shared" si="11"/>
        <v>14</v>
      </c>
      <c r="K139" t="str">
        <f>_xlfn.XLOOKUP(BAREME_ABJ[[#This Row],[Caractéristique]],Caractéristique!B:B,Caractéristique!A:A,"ERREUR")</f>
        <v>plus de 50 kg</v>
      </c>
      <c r="L13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Gros objets, machines et outils non électriques et non thermiques, outils et supports de travail en hauteur &gt; Textiles &amp; biosourcés (&gt;90%) &gt; plus de 50 kg</v>
      </c>
    </row>
    <row r="140" spans="1:12" x14ac:dyDescent="0.25">
      <c r="A140" s="3">
        <v>53030100</v>
      </c>
      <c r="B140" s="4">
        <v>170</v>
      </c>
      <c r="C140" s="5" t="s">
        <v>12</v>
      </c>
      <c r="D140" t="str">
        <f t="shared" si="8"/>
        <v>53</v>
      </c>
      <c r="E140" t="str">
        <f>_xlfn.XLOOKUP(BAREME_ABJ[[#This Row],[Famille]],Famille!B:B,Famille!A:A,"ERREUR")</f>
        <v>Articles de bricolage</v>
      </c>
      <c r="F140" t="str">
        <f t="shared" si="9"/>
        <v>03</v>
      </c>
      <c r="G140" t="str">
        <f>_xlfn.XLOOKUP(BAREME_ABJ[[#This Row],[Type]],Type!B:B,Type!A:A,"ERREUR")</f>
        <v>Pots et contenants</v>
      </c>
      <c r="H140" t="str">
        <f t="shared" si="10"/>
        <v>01</v>
      </c>
      <c r="I140" s="1" t="str">
        <f>_xlfn.XLOOKUP(BAREME_ABJ[[#This Row],[Matériau]],Materiau[Code],Materiau[Libellé],"ERREUR")</f>
        <v>Autres matériaux</v>
      </c>
      <c r="J140" t="str">
        <f t="shared" si="11"/>
        <v>00</v>
      </c>
      <c r="K140" t="str">
        <f>_xlfn.XLOOKUP(BAREME_ABJ[[#This Row],[Caractéristique]],Caractéristique!B:B,Caractéristique!A:A,"ERREUR")</f>
        <v>au poids</v>
      </c>
      <c r="L14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au poids</v>
      </c>
    </row>
    <row r="141" spans="1:12" x14ac:dyDescent="0.25">
      <c r="A141" s="3">
        <v>53030101</v>
      </c>
      <c r="B141" s="4">
        <v>0.04</v>
      </c>
      <c r="C141" s="5" t="s">
        <v>13</v>
      </c>
      <c r="D141" t="str">
        <f t="shared" si="8"/>
        <v>53</v>
      </c>
      <c r="E141" t="str">
        <f>_xlfn.XLOOKUP(BAREME_ABJ[[#This Row],[Famille]],Famille!B:B,Famille!A:A,"ERREUR")</f>
        <v>Articles de bricolage</v>
      </c>
      <c r="F141" t="str">
        <f t="shared" si="9"/>
        <v>03</v>
      </c>
      <c r="G141" t="str">
        <f>_xlfn.XLOOKUP(BAREME_ABJ[[#This Row],[Type]],Type!B:B,Type!A:A,"ERREUR")</f>
        <v>Pots et contenants</v>
      </c>
      <c r="H141" t="str">
        <f t="shared" si="10"/>
        <v>01</v>
      </c>
      <c r="I141" s="1" t="str">
        <f>_xlfn.XLOOKUP(BAREME_ABJ[[#This Row],[Matériau]],Materiau[Code],Materiau[Libellé],"ERREUR")</f>
        <v>Autres matériaux</v>
      </c>
      <c r="J141" t="str">
        <f t="shared" si="11"/>
        <v>01</v>
      </c>
      <c r="K141" t="str">
        <f>_xlfn.XLOOKUP(BAREME_ABJ[[#This Row],[Caractéristique]],Caractéristique!B:B,Caractéristique!A:A,"ERREUR")</f>
        <v>inférieur strictement à 0,5 kg</v>
      </c>
      <c r="L14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inférieur strictement à 0,5 kg</v>
      </c>
    </row>
    <row r="142" spans="1:12" x14ac:dyDescent="0.25">
      <c r="A142" s="3">
        <v>53030102</v>
      </c>
      <c r="B142" s="4">
        <v>0.13</v>
      </c>
      <c r="C142" s="5" t="s">
        <v>13</v>
      </c>
      <c r="D142" t="str">
        <f t="shared" si="8"/>
        <v>53</v>
      </c>
      <c r="E142" t="str">
        <f>_xlfn.XLOOKUP(BAREME_ABJ[[#This Row],[Famille]],Famille!B:B,Famille!A:A,"ERREUR")</f>
        <v>Articles de bricolage</v>
      </c>
      <c r="F142" t="str">
        <f t="shared" si="9"/>
        <v>03</v>
      </c>
      <c r="G142" t="str">
        <f>_xlfn.XLOOKUP(BAREME_ABJ[[#This Row],[Type]],Type!B:B,Type!A:A,"ERREUR")</f>
        <v>Pots et contenants</v>
      </c>
      <c r="H142" t="str">
        <f t="shared" si="10"/>
        <v>01</v>
      </c>
      <c r="I142" s="1" t="str">
        <f>_xlfn.XLOOKUP(BAREME_ABJ[[#This Row],[Matériau]],Materiau[Code],Materiau[Libellé],"ERREUR")</f>
        <v>Autres matériaux</v>
      </c>
      <c r="J142" t="str">
        <f t="shared" si="11"/>
        <v>02</v>
      </c>
      <c r="K142" t="str">
        <f>_xlfn.XLOOKUP(BAREME_ABJ[[#This Row],[Caractéristique]],Caractéristique!B:B,Caractéristique!A:A,"ERREUR")</f>
        <v>compris entre 0,5 kg et 1 kg exclus</v>
      </c>
      <c r="L14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0,5 kg et 1 kg exclus</v>
      </c>
    </row>
    <row r="143" spans="1:12" x14ac:dyDescent="0.25">
      <c r="A143" s="3">
        <v>53030103</v>
      </c>
      <c r="B143" s="4">
        <v>0.26</v>
      </c>
      <c r="C143" s="5" t="s">
        <v>13</v>
      </c>
      <c r="D143" t="str">
        <f t="shared" si="8"/>
        <v>53</v>
      </c>
      <c r="E143" t="str">
        <f>_xlfn.XLOOKUP(BAREME_ABJ[[#This Row],[Famille]],Famille!B:B,Famille!A:A,"ERREUR")</f>
        <v>Articles de bricolage</v>
      </c>
      <c r="F143" t="str">
        <f t="shared" si="9"/>
        <v>03</v>
      </c>
      <c r="G143" t="str">
        <f>_xlfn.XLOOKUP(BAREME_ABJ[[#This Row],[Type]],Type!B:B,Type!A:A,"ERREUR")</f>
        <v>Pots et contenants</v>
      </c>
      <c r="H143" t="str">
        <f t="shared" si="10"/>
        <v>01</v>
      </c>
      <c r="I143" s="1" t="str">
        <f>_xlfn.XLOOKUP(BAREME_ABJ[[#This Row],[Matériau]],Materiau[Code],Materiau[Libellé],"ERREUR")</f>
        <v>Autres matériaux</v>
      </c>
      <c r="J143" t="str">
        <f t="shared" si="11"/>
        <v>03</v>
      </c>
      <c r="K143" t="str">
        <f>_xlfn.XLOOKUP(BAREME_ABJ[[#This Row],[Caractéristique]],Caractéristique!B:B,Caractéristique!A:A,"ERREUR")</f>
        <v>compris entre 1 kg et 2 kg exclus</v>
      </c>
      <c r="L14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1 kg et 2 kg exclus</v>
      </c>
    </row>
    <row r="144" spans="1:12" x14ac:dyDescent="0.25">
      <c r="A144" s="3">
        <v>53030104</v>
      </c>
      <c r="B144" s="4">
        <v>0.43</v>
      </c>
      <c r="C144" s="5" t="s">
        <v>13</v>
      </c>
      <c r="D144" t="str">
        <f t="shared" si="8"/>
        <v>53</v>
      </c>
      <c r="E144" t="str">
        <f>_xlfn.XLOOKUP(BAREME_ABJ[[#This Row],[Famille]],Famille!B:B,Famille!A:A,"ERREUR")</f>
        <v>Articles de bricolage</v>
      </c>
      <c r="F144" t="str">
        <f t="shared" si="9"/>
        <v>03</v>
      </c>
      <c r="G144" t="str">
        <f>_xlfn.XLOOKUP(BAREME_ABJ[[#This Row],[Type]],Type!B:B,Type!A:A,"ERREUR")</f>
        <v>Pots et contenants</v>
      </c>
      <c r="H144" t="str">
        <f t="shared" si="10"/>
        <v>01</v>
      </c>
      <c r="I144" s="1" t="str">
        <f>_xlfn.XLOOKUP(BAREME_ABJ[[#This Row],[Matériau]],Materiau[Code],Materiau[Libellé],"ERREUR")</f>
        <v>Autres matériaux</v>
      </c>
      <c r="J144" t="str">
        <f t="shared" si="11"/>
        <v>04</v>
      </c>
      <c r="K144" t="str">
        <f>_xlfn.XLOOKUP(BAREME_ABJ[[#This Row],[Caractéristique]],Caractéristique!B:B,Caractéristique!A:A,"ERREUR")</f>
        <v>compris entre 2 kg et 3 kg exclus</v>
      </c>
      <c r="L14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2 kg et 3 kg exclus</v>
      </c>
    </row>
    <row r="145" spans="1:12" x14ac:dyDescent="0.25">
      <c r="A145" s="3">
        <v>53030105</v>
      </c>
      <c r="B145" s="4">
        <v>0.68</v>
      </c>
      <c r="C145" s="5" t="s">
        <v>13</v>
      </c>
      <c r="D145" t="str">
        <f t="shared" si="8"/>
        <v>53</v>
      </c>
      <c r="E145" t="str">
        <f>_xlfn.XLOOKUP(BAREME_ABJ[[#This Row],[Famille]],Famille!B:B,Famille!A:A,"ERREUR")</f>
        <v>Articles de bricolage</v>
      </c>
      <c r="F145" t="str">
        <f t="shared" si="9"/>
        <v>03</v>
      </c>
      <c r="G145" t="str">
        <f>_xlfn.XLOOKUP(BAREME_ABJ[[#This Row],[Type]],Type!B:B,Type!A:A,"ERREUR")</f>
        <v>Pots et contenants</v>
      </c>
      <c r="H145" t="str">
        <f t="shared" si="10"/>
        <v>01</v>
      </c>
      <c r="I145" s="1" t="str">
        <f>_xlfn.XLOOKUP(BAREME_ABJ[[#This Row],[Matériau]],Materiau[Code],Materiau[Libellé],"ERREUR")</f>
        <v>Autres matériaux</v>
      </c>
      <c r="J145" t="str">
        <f t="shared" si="11"/>
        <v>05</v>
      </c>
      <c r="K145" t="str">
        <f>_xlfn.XLOOKUP(BAREME_ABJ[[#This Row],[Caractéristique]],Caractéristique!B:B,Caractéristique!A:A,"ERREUR")</f>
        <v>compris entre 3 kg et 5 kg exclus</v>
      </c>
      <c r="L14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3 kg et 5 kg exclus</v>
      </c>
    </row>
    <row r="146" spans="1:12" x14ac:dyDescent="0.25">
      <c r="A146" s="3">
        <v>53030106</v>
      </c>
      <c r="B146" s="4">
        <v>1.19</v>
      </c>
      <c r="C146" s="5" t="s">
        <v>13</v>
      </c>
      <c r="D146" t="str">
        <f t="shared" si="8"/>
        <v>53</v>
      </c>
      <c r="E146" t="str">
        <f>_xlfn.XLOOKUP(BAREME_ABJ[[#This Row],[Famille]],Famille!B:B,Famille!A:A,"ERREUR")</f>
        <v>Articles de bricolage</v>
      </c>
      <c r="F146" t="str">
        <f t="shared" si="9"/>
        <v>03</v>
      </c>
      <c r="G146" t="str">
        <f>_xlfn.XLOOKUP(BAREME_ABJ[[#This Row],[Type]],Type!B:B,Type!A:A,"ERREUR")</f>
        <v>Pots et contenants</v>
      </c>
      <c r="H146" t="str">
        <f t="shared" si="10"/>
        <v>01</v>
      </c>
      <c r="I146" s="1" t="str">
        <f>_xlfn.XLOOKUP(BAREME_ABJ[[#This Row],[Matériau]],Materiau[Code],Materiau[Libellé],"ERREUR")</f>
        <v>Autres matériaux</v>
      </c>
      <c r="J146" t="str">
        <f t="shared" si="11"/>
        <v>06</v>
      </c>
      <c r="K146" t="str">
        <f>_xlfn.XLOOKUP(BAREME_ABJ[[#This Row],[Caractéristique]],Caractéristique!B:B,Caractéristique!A:A,"ERREUR")</f>
        <v>compris entre 5 kg et 7 kg exclus</v>
      </c>
      <c r="L14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5 kg et 7 kg exclus</v>
      </c>
    </row>
    <row r="147" spans="1:12" x14ac:dyDescent="0.25">
      <c r="A147" s="3">
        <v>53030107</v>
      </c>
      <c r="B147" s="4">
        <v>1.7</v>
      </c>
      <c r="C147" s="5" t="s">
        <v>13</v>
      </c>
      <c r="D147" t="str">
        <f t="shared" si="8"/>
        <v>53</v>
      </c>
      <c r="E147" t="str">
        <f>_xlfn.XLOOKUP(BAREME_ABJ[[#This Row],[Famille]],Famille!B:B,Famille!A:A,"ERREUR")</f>
        <v>Articles de bricolage</v>
      </c>
      <c r="F147" t="str">
        <f t="shared" si="9"/>
        <v>03</v>
      </c>
      <c r="G147" t="str">
        <f>_xlfn.XLOOKUP(BAREME_ABJ[[#This Row],[Type]],Type!B:B,Type!A:A,"ERREUR")</f>
        <v>Pots et contenants</v>
      </c>
      <c r="H147" t="str">
        <f t="shared" si="10"/>
        <v>01</v>
      </c>
      <c r="I147" s="1" t="str">
        <f>_xlfn.XLOOKUP(BAREME_ABJ[[#This Row],[Matériau]],Materiau[Code],Materiau[Libellé],"ERREUR")</f>
        <v>Autres matériaux</v>
      </c>
      <c r="J147" t="str">
        <f t="shared" si="11"/>
        <v>07</v>
      </c>
      <c r="K147" t="str">
        <f>_xlfn.XLOOKUP(BAREME_ABJ[[#This Row],[Caractéristique]],Caractéristique!B:B,Caractéristique!A:A,"ERREUR")</f>
        <v>compris entre 7 kg et 10 kg exclus</v>
      </c>
      <c r="L14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7 kg et 10 kg exclus</v>
      </c>
    </row>
    <row r="148" spans="1:12" x14ac:dyDescent="0.25">
      <c r="A148" s="3">
        <v>53030108</v>
      </c>
      <c r="B148" s="4">
        <v>2.5499999999999998</v>
      </c>
      <c r="C148" s="5" t="s">
        <v>13</v>
      </c>
      <c r="D148" t="str">
        <f t="shared" si="8"/>
        <v>53</v>
      </c>
      <c r="E148" t="str">
        <f>_xlfn.XLOOKUP(BAREME_ABJ[[#This Row],[Famille]],Famille!B:B,Famille!A:A,"ERREUR")</f>
        <v>Articles de bricolage</v>
      </c>
      <c r="F148" t="str">
        <f t="shared" si="9"/>
        <v>03</v>
      </c>
      <c r="G148" t="str">
        <f>_xlfn.XLOOKUP(BAREME_ABJ[[#This Row],[Type]],Type!B:B,Type!A:A,"ERREUR")</f>
        <v>Pots et contenants</v>
      </c>
      <c r="H148" t="str">
        <f t="shared" si="10"/>
        <v>01</v>
      </c>
      <c r="I148" s="1" t="str">
        <f>_xlfn.XLOOKUP(BAREME_ABJ[[#This Row],[Matériau]],Materiau[Code],Materiau[Libellé],"ERREUR")</f>
        <v>Autres matériaux</v>
      </c>
      <c r="J148" t="str">
        <f t="shared" si="11"/>
        <v>08</v>
      </c>
      <c r="K148" t="str">
        <f>_xlfn.XLOOKUP(BAREME_ABJ[[#This Row],[Caractéristique]],Caractéristique!B:B,Caractéristique!A:A,"ERREUR")</f>
        <v>compris entre 10 kg et 15 kg exclus</v>
      </c>
      <c r="L14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10 kg et 15 kg exclus</v>
      </c>
    </row>
    <row r="149" spans="1:12" x14ac:dyDescent="0.25">
      <c r="A149" s="3">
        <v>53030109</v>
      </c>
      <c r="B149" s="4">
        <v>3.4</v>
      </c>
      <c r="C149" s="5" t="s">
        <v>13</v>
      </c>
      <c r="D149" t="str">
        <f t="shared" si="8"/>
        <v>53</v>
      </c>
      <c r="E149" t="str">
        <f>_xlfn.XLOOKUP(BAREME_ABJ[[#This Row],[Famille]],Famille!B:B,Famille!A:A,"ERREUR")</f>
        <v>Articles de bricolage</v>
      </c>
      <c r="F149" t="str">
        <f t="shared" si="9"/>
        <v>03</v>
      </c>
      <c r="G149" t="str">
        <f>_xlfn.XLOOKUP(BAREME_ABJ[[#This Row],[Type]],Type!B:B,Type!A:A,"ERREUR")</f>
        <v>Pots et contenants</v>
      </c>
      <c r="H149" t="str">
        <f t="shared" si="10"/>
        <v>01</v>
      </c>
      <c r="I149" s="1" t="str">
        <f>_xlfn.XLOOKUP(BAREME_ABJ[[#This Row],[Matériau]],Materiau[Code],Materiau[Libellé],"ERREUR")</f>
        <v>Autres matériaux</v>
      </c>
      <c r="J149" t="str">
        <f t="shared" si="11"/>
        <v>09</v>
      </c>
      <c r="K149" t="str">
        <f>_xlfn.XLOOKUP(BAREME_ABJ[[#This Row],[Caractéristique]],Caractéristique!B:B,Caractéristique!A:A,"ERREUR")</f>
        <v>compris entre 15 kg et 20 kg exclus</v>
      </c>
      <c r="L14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compris entre 15 kg et 20 kg exclus</v>
      </c>
    </row>
    <row r="150" spans="1:12" x14ac:dyDescent="0.25">
      <c r="A150" s="3">
        <v>53030115</v>
      </c>
      <c r="B150" s="4">
        <v>5.0999999999999996</v>
      </c>
      <c r="C150" s="5" t="s">
        <v>13</v>
      </c>
      <c r="D150" t="str">
        <f t="shared" si="8"/>
        <v>53</v>
      </c>
      <c r="E150" t="str">
        <f>_xlfn.XLOOKUP(BAREME_ABJ[[#This Row],[Famille]],Famille!B:B,Famille!A:A,"ERREUR")</f>
        <v>Articles de bricolage</v>
      </c>
      <c r="F150" t="str">
        <f t="shared" si="9"/>
        <v>03</v>
      </c>
      <c r="G150" t="str">
        <f>_xlfn.XLOOKUP(BAREME_ABJ[[#This Row],[Type]],Type!B:B,Type!A:A,"ERREUR")</f>
        <v>Pots et contenants</v>
      </c>
      <c r="H150" t="str">
        <f t="shared" si="10"/>
        <v>01</v>
      </c>
      <c r="I150" s="1" t="str">
        <f>_xlfn.XLOOKUP(BAREME_ABJ[[#This Row],[Matériau]],Materiau[Code],Materiau[Libellé],"ERREUR")</f>
        <v>Autres matériaux</v>
      </c>
      <c r="J150" t="str">
        <f t="shared" si="11"/>
        <v>15</v>
      </c>
      <c r="K150" t="str">
        <f>_xlfn.XLOOKUP(BAREME_ABJ[[#This Row],[Caractéristique]],Caractéristique!B:B,Caractéristique!A:A,"ERREUR")</f>
        <v>plus de 20 kg</v>
      </c>
      <c r="L15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Autres matériaux &gt; plus de 20 kg</v>
      </c>
    </row>
    <row r="151" spans="1:12" x14ac:dyDescent="0.25">
      <c r="A151" s="3">
        <v>53030200</v>
      </c>
      <c r="B151" s="4">
        <v>20</v>
      </c>
      <c r="C151" s="5" t="s">
        <v>12</v>
      </c>
      <c r="D151" t="str">
        <f t="shared" si="8"/>
        <v>53</v>
      </c>
      <c r="E151" t="str">
        <f>_xlfn.XLOOKUP(BAREME_ABJ[[#This Row],[Famille]],Famille!B:B,Famille!A:A,"ERREUR")</f>
        <v>Articles de bricolage</v>
      </c>
      <c r="F151" t="str">
        <f t="shared" si="9"/>
        <v>03</v>
      </c>
      <c r="G151" t="str">
        <f>_xlfn.XLOOKUP(BAREME_ABJ[[#This Row],[Type]],Type!B:B,Type!A:A,"ERREUR")</f>
        <v>Pots et contenants</v>
      </c>
      <c r="H151" t="str">
        <f t="shared" si="10"/>
        <v>02</v>
      </c>
      <c r="I151" s="1" t="str">
        <f>_xlfn.XLOOKUP(BAREME_ABJ[[#This Row],[Matériau]],Materiau[Code],Materiau[Libellé],"ERREUR")</f>
        <v>Bois (&gt;50%)</v>
      </c>
      <c r="J151" t="str">
        <f t="shared" si="11"/>
        <v>00</v>
      </c>
      <c r="K151" t="str">
        <f>_xlfn.XLOOKUP(BAREME_ABJ[[#This Row],[Caractéristique]],Caractéristique!B:B,Caractéristique!A:A,"ERREUR")</f>
        <v>au poids</v>
      </c>
      <c r="L15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au poids</v>
      </c>
    </row>
    <row r="152" spans="1:12" x14ac:dyDescent="0.25">
      <c r="A152" s="3">
        <v>53030201</v>
      </c>
      <c r="B152" s="4">
        <v>0.01</v>
      </c>
      <c r="C152" s="5" t="s">
        <v>13</v>
      </c>
      <c r="D152" t="str">
        <f t="shared" si="8"/>
        <v>53</v>
      </c>
      <c r="E152" t="str">
        <f>_xlfn.XLOOKUP(BAREME_ABJ[[#This Row],[Famille]],Famille!B:B,Famille!A:A,"ERREUR")</f>
        <v>Articles de bricolage</v>
      </c>
      <c r="F152" t="str">
        <f t="shared" si="9"/>
        <v>03</v>
      </c>
      <c r="G152" t="str">
        <f>_xlfn.XLOOKUP(BAREME_ABJ[[#This Row],[Type]],Type!B:B,Type!A:A,"ERREUR")</f>
        <v>Pots et contenants</v>
      </c>
      <c r="H152" t="str">
        <f t="shared" si="10"/>
        <v>02</v>
      </c>
      <c r="I152" s="1" t="str">
        <f>_xlfn.XLOOKUP(BAREME_ABJ[[#This Row],[Matériau]],Materiau[Code],Materiau[Libellé],"ERREUR")</f>
        <v>Bois (&gt;50%)</v>
      </c>
      <c r="J152" t="str">
        <f t="shared" si="11"/>
        <v>01</v>
      </c>
      <c r="K152" t="str">
        <f>_xlfn.XLOOKUP(BAREME_ABJ[[#This Row],[Caractéristique]],Caractéristique!B:B,Caractéristique!A:A,"ERREUR")</f>
        <v>inférieur strictement à 0,5 kg</v>
      </c>
      <c r="L15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inférieur strictement à 0,5 kg</v>
      </c>
    </row>
    <row r="153" spans="1:12" x14ac:dyDescent="0.25">
      <c r="A153" s="3">
        <v>53030202</v>
      </c>
      <c r="B153" s="4">
        <v>0.02</v>
      </c>
      <c r="C153" s="5" t="s">
        <v>13</v>
      </c>
      <c r="D153" t="str">
        <f t="shared" si="8"/>
        <v>53</v>
      </c>
      <c r="E153" t="str">
        <f>_xlfn.XLOOKUP(BAREME_ABJ[[#This Row],[Famille]],Famille!B:B,Famille!A:A,"ERREUR")</f>
        <v>Articles de bricolage</v>
      </c>
      <c r="F153" t="str">
        <f t="shared" si="9"/>
        <v>03</v>
      </c>
      <c r="G153" t="str">
        <f>_xlfn.XLOOKUP(BAREME_ABJ[[#This Row],[Type]],Type!B:B,Type!A:A,"ERREUR")</f>
        <v>Pots et contenants</v>
      </c>
      <c r="H153" t="str">
        <f t="shared" si="10"/>
        <v>02</v>
      </c>
      <c r="I153" s="1" t="str">
        <f>_xlfn.XLOOKUP(BAREME_ABJ[[#This Row],[Matériau]],Materiau[Code],Materiau[Libellé],"ERREUR")</f>
        <v>Bois (&gt;50%)</v>
      </c>
      <c r="J153" t="str">
        <f t="shared" si="11"/>
        <v>02</v>
      </c>
      <c r="K153" t="str">
        <f>_xlfn.XLOOKUP(BAREME_ABJ[[#This Row],[Caractéristique]],Caractéristique!B:B,Caractéristique!A:A,"ERREUR")</f>
        <v>compris entre 0,5 kg et 1 kg exclus</v>
      </c>
      <c r="L15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0,5 kg et 1 kg exclus</v>
      </c>
    </row>
    <row r="154" spans="1:12" x14ac:dyDescent="0.25">
      <c r="A154" s="3">
        <v>53030203</v>
      </c>
      <c r="B154" s="4">
        <v>0.03</v>
      </c>
      <c r="C154" s="5" t="s">
        <v>13</v>
      </c>
      <c r="D154" t="str">
        <f t="shared" si="8"/>
        <v>53</v>
      </c>
      <c r="E154" t="str">
        <f>_xlfn.XLOOKUP(BAREME_ABJ[[#This Row],[Famille]],Famille!B:B,Famille!A:A,"ERREUR")</f>
        <v>Articles de bricolage</v>
      </c>
      <c r="F154" t="str">
        <f t="shared" si="9"/>
        <v>03</v>
      </c>
      <c r="G154" t="str">
        <f>_xlfn.XLOOKUP(BAREME_ABJ[[#This Row],[Type]],Type!B:B,Type!A:A,"ERREUR")</f>
        <v>Pots et contenants</v>
      </c>
      <c r="H154" t="str">
        <f t="shared" si="10"/>
        <v>02</v>
      </c>
      <c r="I154" s="1" t="str">
        <f>_xlfn.XLOOKUP(BAREME_ABJ[[#This Row],[Matériau]],Materiau[Code],Materiau[Libellé],"ERREUR")</f>
        <v>Bois (&gt;50%)</v>
      </c>
      <c r="J154" t="str">
        <f t="shared" si="11"/>
        <v>03</v>
      </c>
      <c r="K154" t="str">
        <f>_xlfn.XLOOKUP(BAREME_ABJ[[#This Row],[Caractéristique]],Caractéristique!B:B,Caractéristique!A:A,"ERREUR")</f>
        <v>compris entre 1 kg et 2 kg exclus</v>
      </c>
      <c r="L15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1 kg et 2 kg exclus</v>
      </c>
    </row>
    <row r="155" spans="1:12" x14ac:dyDescent="0.25">
      <c r="A155" s="3">
        <v>53030204</v>
      </c>
      <c r="B155" s="4">
        <v>0.05</v>
      </c>
      <c r="C155" s="5" t="s">
        <v>13</v>
      </c>
      <c r="D155" t="str">
        <f t="shared" si="8"/>
        <v>53</v>
      </c>
      <c r="E155" t="str">
        <f>_xlfn.XLOOKUP(BAREME_ABJ[[#This Row],[Famille]],Famille!B:B,Famille!A:A,"ERREUR")</f>
        <v>Articles de bricolage</v>
      </c>
      <c r="F155" t="str">
        <f t="shared" si="9"/>
        <v>03</v>
      </c>
      <c r="G155" t="str">
        <f>_xlfn.XLOOKUP(BAREME_ABJ[[#This Row],[Type]],Type!B:B,Type!A:A,"ERREUR")</f>
        <v>Pots et contenants</v>
      </c>
      <c r="H155" t="str">
        <f t="shared" si="10"/>
        <v>02</v>
      </c>
      <c r="I155" s="1" t="str">
        <f>_xlfn.XLOOKUP(BAREME_ABJ[[#This Row],[Matériau]],Materiau[Code],Materiau[Libellé],"ERREUR")</f>
        <v>Bois (&gt;50%)</v>
      </c>
      <c r="J155" t="str">
        <f t="shared" si="11"/>
        <v>04</v>
      </c>
      <c r="K155" t="str">
        <f>_xlfn.XLOOKUP(BAREME_ABJ[[#This Row],[Caractéristique]],Caractéristique!B:B,Caractéristique!A:A,"ERREUR")</f>
        <v>compris entre 2 kg et 3 kg exclus</v>
      </c>
      <c r="L15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2 kg et 3 kg exclus</v>
      </c>
    </row>
    <row r="156" spans="1:12" x14ac:dyDescent="0.25">
      <c r="A156" s="3">
        <v>53030205</v>
      </c>
      <c r="B156" s="4">
        <v>0.08</v>
      </c>
      <c r="C156" s="5" t="s">
        <v>13</v>
      </c>
      <c r="D156" t="str">
        <f t="shared" si="8"/>
        <v>53</v>
      </c>
      <c r="E156" t="str">
        <f>_xlfn.XLOOKUP(BAREME_ABJ[[#This Row],[Famille]],Famille!B:B,Famille!A:A,"ERREUR")</f>
        <v>Articles de bricolage</v>
      </c>
      <c r="F156" t="str">
        <f t="shared" si="9"/>
        <v>03</v>
      </c>
      <c r="G156" t="str">
        <f>_xlfn.XLOOKUP(BAREME_ABJ[[#This Row],[Type]],Type!B:B,Type!A:A,"ERREUR")</f>
        <v>Pots et contenants</v>
      </c>
      <c r="H156" t="str">
        <f t="shared" si="10"/>
        <v>02</v>
      </c>
      <c r="I156" s="1" t="str">
        <f>_xlfn.XLOOKUP(BAREME_ABJ[[#This Row],[Matériau]],Materiau[Code],Materiau[Libellé],"ERREUR")</f>
        <v>Bois (&gt;50%)</v>
      </c>
      <c r="J156" t="str">
        <f t="shared" si="11"/>
        <v>05</v>
      </c>
      <c r="K156" t="str">
        <f>_xlfn.XLOOKUP(BAREME_ABJ[[#This Row],[Caractéristique]],Caractéristique!B:B,Caractéristique!A:A,"ERREUR")</f>
        <v>compris entre 3 kg et 5 kg exclus</v>
      </c>
      <c r="L15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3 kg et 5 kg exclus</v>
      </c>
    </row>
    <row r="157" spans="1:12" x14ac:dyDescent="0.25">
      <c r="A157" s="3">
        <v>53030206</v>
      </c>
      <c r="B157" s="4">
        <v>0.14000000000000001</v>
      </c>
      <c r="C157" s="5" t="s">
        <v>13</v>
      </c>
      <c r="D157" t="str">
        <f t="shared" si="8"/>
        <v>53</v>
      </c>
      <c r="E157" t="str">
        <f>_xlfn.XLOOKUP(BAREME_ABJ[[#This Row],[Famille]],Famille!B:B,Famille!A:A,"ERREUR")</f>
        <v>Articles de bricolage</v>
      </c>
      <c r="F157" t="str">
        <f t="shared" si="9"/>
        <v>03</v>
      </c>
      <c r="G157" t="str">
        <f>_xlfn.XLOOKUP(BAREME_ABJ[[#This Row],[Type]],Type!B:B,Type!A:A,"ERREUR")</f>
        <v>Pots et contenants</v>
      </c>
      <c r="H157" t="str">
        <f t="shared" si="10"/>
        <v>02</v>
      </c>
      <c r="I157" s="1" t="str">
        <f>_xlfn.XLOOKUP(BAREME_ABJ[[#This Row],[Matériau]],Materiau[Code],Materiau[Libellé],"ERREUR")</f>
        <v>Bois (&gt;50%)</v>
      </c>
      <c r="J157" t="str">
        <f t="shared" si="11"/>
        <v>06</v>
      </c>
      <c r="K157" t="str">
        <f>_xlfn.XLOOKUP(BAREME_ABJ[[#This Row],[Caractéristique]],Caractéristique!B:B,Caractéristique!A:A,"ERREUR")</f>
        <v>compris entre 5 kg et 7 kg exclus</v>
      </c>
      <c r="L15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5 kg et 7 kg exclus</v>
      </c>
    </row>
    <row r="158" spans="1:12" x14ac:dyDescent="0.25">
      <c r="A158" s="3">
        <v>53030207</v>
      </c>
      <c r="B158" s="4">
        <v>0.2</v>
      </c>
      <c r="C158" s="5" t="s">
        <v>13</v>
      </c>
      <c r="D158" t="str">
        <f t="shared" si="8"/>
        <v>53</v>
      </c>
      <c r="E158" t="str">
        <f>_xlfn.XLOOKUP(BAREME_ABJ[[#This Row],[Famille]],Famille!B:B,Famille!A:A,"ERREUR")</f>
        <v>Articles de bricolage</v>
      </c>
      <c r="F158" t="str">
        <f t="shared" si="9"/>
        <v>03</v>
      </c>
      <c r="G158" t="str">
        <f>_xlfn.XLOOKUP(BAREME_ABJ[[#This Row],[Type]],Type!B:B,Type!A:A,"ERREUR")</f>
        <v>Pots et contenants</v>
      </c>
      <c r="H158" t="str">
        <f t="shared" si="10"/>
        <v>02</v>
      </c>
      <c r="I158" s="1" t="str">
        <f>_xlfn.XLOOKUP(BAREME_ABJ[[#This Row],[Matériau]],Materiau[Code],Materiau[Libellé],"ERREUR")</f>
        <v>Bois (&gt;50%)</v>
      </c>
      <c r="J158" t="str">
        <f t="shared" si="11"/>
        <v>07</v>
      </c>
      <c r="K158" t="str">
        <f>_xlfn.XLOOKUP(BAREME_ABJ[[#This Row],[Caractéristique]],Caractéristique!B:B,Caractéristique!A:A,"ERREUR")</f>
        <v>compris entre 7 kg et 10 kg exclus</v>
      </c>
      <c r="L15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7 kg et 10 kg exclus</v>
      </c>
    </row>
    <row r="159" spans="1:12" x14ac:dyDescent="0.25">
      <c r="A159" s="3">
        <v>53030208</v>
      </c>
      <c r="B159" s="4">
        <v>0.3</v>
      </c>
      <c r="C159" s="5" t="s">
        <v>13</v>
      </c>
      <c r="D159" t="str">
        <f t="shared" si="8"/>
        <v>53</v>
      </c>
      <c r="E159" t="str">
        <f>_xlfn.XLOOKUP(BAREME_ABJ[[#This Row],[Famille]],Famille!B:B,Famille!A:A,"ERREUR")</f>
        <v>Articles de bricolage</v>
      </c>
      <c r="F159" t="str">
        <f t="shared" si="9"/>
        <v>03</v>
      </c>
      <c r="G159" t="str">
        <f>_xlfn.XLOOKUP(BAREME_ABJ[[#This Row],[Type]],Type!B:B,Type!A:A,"ERREUR")</f>
        <v>Pots et contenants</v>
      </c>
      <c r="H159" t="str">
        <f t="shared" si="10"/>
        <v>02</v>
      </c>
      <c r="I159" s="1" t="str">
        <f>_xlfn.XLOOKUP(BAREME_ABJ[[#This Row],[Matériau]],Materiau[Code],Materiau[Libellé],"ERREUR")</f>
        <v>Bois (&gt;50%)</v>
      </c>
      <c r="J159" t="str">
        <f t="shared" si="11"/>
        <v>08</v>
      </c>
      <c r="K159" t="str">
        <f>_xlfn.XLOOKUP(BAREME_ABJ[[#This Row],[Caractéristique]],Caractéristique!B:B,Caractéristique!A:A,"ERREUR")</f>
        <v>compris entre 10 kg et 15 kg exclus</v>
      </c>
      <c r="L15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10 kg et 15 kg exclus</v>
      </c>
    </row>
    <row r="160" spans="1:12" x14ac:dyDescent="0.25">
      <c r="A160" s="3">
        <v>53030209</v>
      </c>
      <c r="B160" s="4">
        <v>0.4</v>
      </c>
      <c r="C160" s="5" t="s">
        <v>13</v>
      </c>
      <c r="D160" t="str">
        <f t="shared" si="8"/>
        <v>53</v>
      </c>
      <c r="E160" t="str">
        <f>_xlfn.XLOOKUP(BAREME_ABJ[[#This Row],[Famille]],Famille!B:B,Famille!A:A,"ERREUR")</f>
        <v>Articles de bricolage</v>
      </c>
      <c r="F160" t="str">
        <f t="shared" si="9"/>
        <v>03</v>
      </c>
      <c r="G160" t="str">
        <f>_xlfn.XLOOKUP(BAREME_ABJ[[#This Row],[Type]],Type!B:B,Type!A:A,"ERREUR")</f>
        <v>Pots et contenants</v>
      </c>
      <c r="H160" t="str">
        <f t="shared" si="10"/>
        <v>02</v>
      </c>
      <c r="I160" s="1" t="str">
        <f>_xlfn.XLOOKUP(BAREME_ABJ[[#This Row],[Matériau]],Materiau[Code],Materiau[Libellé],"ERREUR")</f>
        <v>Bois (&gt;50%)</v>
      </c>
      <c r="J160" t="str">
        <f t="shared" si="11"/>
        <v>09</v>
      </c>
      <c r="K160" t="str">
        <f>_xlfn.XLOOKUP(BAREME_ABJ[[#This Row],[Caractéristique]],Caractéristique!B:B,Caractéristique!A:A,"ERREUR")</f>
        <v>compris entre 15 kg et 20 kg exclus</v>
      </c>
      <c r="L16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compris entre 15 kg et 20 kg exclus</v>
      </c>
    </row>
    <row r="161" spans="1:12" x14ac:dyDescent="0.25">
      <c r="A161" s="3">
        <v>53030215</v>
      </c>
      <c r="B161" s="4">
        <v>0.6</v>
      </c>
      <c r="C161" s="5" t="s">
        <v>13</v>
      </c>
      <c r="D161" t="str">
        <f t="shared" si="8"/>
        <v>53</v>
      </c>
      <c r="E161" t="str">
        <f>_xlfn.XLOOKUP(BAREME_ABJ[[#This Row],[Famille]],Famille!B:B,Famille!A:A,"ERREUR")</f>
        <v>Articles de bricolage</v>
      </c>
      <c r="F161" t="str">
        <f t="shared" si="9"/>
        <v>03</v>
      </c>
      <c r="G161" t="str">
        <f>_xlfn.XLOOKUP(BAREME_ABJ[[#This Row],[Type]],Type!B:B,Type!A:A,"ERREUR")</f>
        <v>Pots et contenants</v>
      </c>
      <c r="H161" t="str">
        <f t="shared" si="10"/>
        <v>02</v>
      </c>
      <c r="I161" s="1" t="str">
        <f>_xlfn.XLOOKUP(BAREME_ABJ[[#This Row],[Matériau]],Materiau[Code],Materiau[Libellé],"ERREUR")</f>
        <v>Bois (&gt;50%)</v>
      </c>
      <c r="J161" t="str">
        <f t="shared" si="11"/>
        <v>15</v>
      </c>
      <c r="K161" t="str">
        <f>_xlfn.XLOOKUP(BAREME_ABJ[[#This Row],[Caractéristique]],Caractéristique!B:B,Caractéristique!A:A,"ERREUR")</f>
        <v>plus de 20 kg</v>
      </c>
      <c r="L16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Bois (&gt;50%) &gt; plus de 20 kg</v>
      </c>
    </row>
    <row r="162" spans="1:12" x14ac:dyDescent="0.25">
      <c r="A162" s="3">
        <v>53030300</v>
      </c>
      <c r="B162" s="4">
        <v>5</v>
      </c>
      <c r="C162" s="5" t="s">
        <v>12</v>
      </c>
      <c r="D162" t="str">
        <f t="shared" si="8"/>
        <v>53</v>
      </c>
      <c r="E162" t="str">
        <f>_xlfn.XLOOKUP(BAREME_ABJ[[#This Row],[Famille]],Famille!B:B,Famille!A:A,"ERREUR")</f>
        <v>Articles de bricolage</v>
      </c>
      <c r="F162" t="str">
        <f t="shared" si="9"/>
        <v>03</v>
      </c>
      <c r="G162" t="str">
        <f>_xlfn.XLOOKUP(BAREME_ABJ[[#This Row],[Type]],Type!B:B,Type!A:A,"ERREUR")</f>
        <v>Pots et contenants</v>
      </c>
      <c r="H162" t="str">
        <f t="shared" si="10"/>
        <v>03</v>
      </c>
      <c r="I162" s="1" t="str">
        <f>_xlfn.XLOOKUP(BAREME_ABJ[[#This Row],[Matériau]],Materiau[Code],Materiau[Libellé],"ERREUR")</f>
        <v>Matériaux inertes (&gt;90%)</v>
      </c>
      <c r="J162" t="str">
        <f t="shared" si="11"/>
        <v>00</v>
      </c>
      <c r="K162" t="str">
        <f>_xlfn.XLOOKUP(BAREME_ABJ[[#This Row],[Caractéristique]],Caractéristique!B:B,Caractéristique!A:A,"ERREUR")</f>
        <v>au poids</v>
      </c>
      <c r="L16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au poids</v>
      </c>
    </row>
    <row r="163" spans="1:12" x14ac:dyDescent="0.25">
      <c r="A163" s="3">
        <v>53030301</v>
      </c>
      <c r="B163" s="4">
        <v>0.01</v>
      </c>
      <c r="C163" s="5" t="s">
        <v>13</v>
      </c>
      <c r="D163" t="str">
        <f t="shared" si="8"/>
        <v>53</v>
      </c>
      <c r="E163" t="str">
        <f>_xlfn.XLOOKUP(BAREME_ABJ[[#This Row],[Famille]],Famille!B:B,Famille!A:A,"ERREUR")</f>
        <v>Articles de bricolage</v>
      </c>
      <c r="F163" t="str">
        <f t="shared" si="9"/>
        <v>03</v>
      </c>
      <c r="G163" t="str">
        <f>_xlfn.XLOOKUP(BAREME_ABJ[[#This Row],[Type]],Type!B:B,Type!A:A,"ERREUR")</f>
        <v>Pots et contenants</v>
      </c>
      <c r="H163" t="str">
        <f t="shared" si="10"/>
        <v>03</v>
      </c>
      <c r="I163" s="1" t="str">
        <f>_xlfn.XLOOKUP(BAREME_ABJ[[#This Row],[Matériau]],Materiau[Code],Materiau[Libellé],"ERREUR")</f>
        <v>Matériaux inertes (&gt;90%)</v>
      </c>
      <c r="J163" t="str">
        <f t="shared" si="11"/>
        <v>01</v>
      </c>
      <c r="K163" t="str">
        <f>_xlfn.XLOOKUP(BAREME_ABJ[[#This Row],[Caractéristique]],Caractéristique!B:B,Caractéristique!A:A,"ERREUR")</f>
        <v>inférieur strictement à 0,5 kg</v>
      </c>
      <c r="L16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inférieur strictement à 0,5 kg</v>
      </c>
    </row>
    <row r="164" spans="1:12" x14ac:dyDescent="0.25">
      <c r="A164" s="3">
        <v>53030302</v>
      </c>
      <c r="B164" s="4">
        <v>0.01</v>
      </c>
      <c r="C164" s="5" t="s">
        <v>13</v>
      </c>
      <c r="D164" t="str">
        <f t="shared" si="8"/>
        <v>53</v>
      </c>
      <c r="E164" t="str">
        <f>_xlfn.XLOOKUP(BAREME_ABJ[[#This Row],[Famille]],Famille!B:B,Famille!A:A,"ERREUR")</f>
        <v>Articles de bricolage</v>
      </c>
      <c r="F164" t="str">
        <f t="shared" si="9"/>
        <v>03</v>
      </c>
      <c r="G164" t="str">
        <f>_xlfn.XLOOKUP(BAREME_ABJ[[#This Row],[Type]],Type!B:B,Type!A:A,"ERREUR")</f>
        <v>Pots et contenants</v>
      </c>
      <c r="H164" t="str">
        <f t="shared" si="10"/>
        <v>03</v>
      </c>
      <c r="I164" s="1" t="str">
        <f>_xlfn.XLOOKUP(BAREME_ABJ[[#This Row],[Matériau]],Materiau[Code],Materiau[Libellé],"ERREUR")</f>
        <v>Matériaux inertes (&gt;90%)</v>
      </c>
      <c r="J164" t="str">
        <f t="shared" si="11"/>
        <v>02</v>
      </c>
      <c r="K164" t="str">
        <f>_xlfn.XLOOKUP(BAREME_ABJ[[#This Row],[Caractéristique]],Caractéristique!B:B,Caractéristique!A:A,"ERREUR")</f>
        <v>compris entre 0,5 kg et 1 kg exclus</v>
      </c>
      <c r="L16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0,5 kg et 1 kg exclus</v>
      </c>
    </row>
    <row r="165" spans="1:12" x14ac:dyDescent="0.25">
      <c r="A165" s="3">
        <v>53030303</v>
      </c>
      <c r="B165" s="4">
        <v>0.01</v>
      </c>
      <c r="C165" s="5" t="s">
        <v>13</v>
      </c>
      <c r="D165" t="str">
        <f t="shared" si="8"/>
        <v>53</v>
      </c>
      <c r="E165" t="str">
        <f>_xlfn.XLOOKUP(BAREME_ABJ[[#This Row],[Famille]],Famille!B:B,Famille!A:A,"ERREUR")</f>
        <v>Articles de bricolage</v>
      </c>
      <c r="F165" t="str">
        <f t="shared" si="9"/>
        <v>03</v>
      </c>
      <c r="G165" t="str">
        <f>_xlfn.XLOOKUP(BAREME_ABJ[[#This Row],[Type]],Type!B:B,Type!A:A,"ERREUR")</f>
        <v>Pots et contenants</v>
      </c>
      <c r="H165" t="str">
        <f t="shared" si="10"/>
        <v>03</v>
      </c>
      <c r="I165" s="1" t="str">
        <f>_xlfn.XLOOKUP(BAREME_ABJ[[#This Row],[Matériau]],Materiau[Code],Materiau[Libellé],"ERREUR")</f>
        <v>Matériaux inertes (&gt;90%)</v>
      </c>
      <c r="J165" t="str">
        <f t="shared" si="11"/>
        <v>03</v>
      </c>
      <c r="K165" t="str">
        <f>_xlfn.XLOOKUP(BAREME_ABJ[[#This Row],[Caractéristique]],Caractéristique!B:B,Caractéristique!A:A,"ERREUR")</f>
        <v>compris entre 1 kg et 2 kg exclus</v>
      </c>
      <c r="L16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1 kg et 2 kg exclus</v>
      </c>
    </row>
    <row r="166" spans="1:12" x14ac:dyDescent="0.25">
      <c r="A166" s="3">
        <v>53030304</v>
      </c>
      <c r="B166" s="4">
        <v>0.01</v>
      </c>
      <c r="C166" s="5" t="s">
        <v>13</v>
      </c>
      <c r="D166" t="str">
        <f t="shared" si="8"/>
        <v>53</v>
      </c>
      <c r="E166" t="str">
        <f>_xlfn.XLOOKUP(BAREME_ABJ[[#This Row],[Famille]],Famille!B:B,Famille!A:A,"ERREUR")</f>
        <v>Articles de bricolage</v>
      </c>
      <c r="F166" t="str">
        <f t="shared" si="9"/>
        <v>03</v>
      </c>
      <c r="G166" t="str">
        <f>_xlfn.XLOOKUP(BAREME_ABJ[[#This Row],[Type]],Type!B:B,Type!A:A,"ERREUR")</f>
        <v>Pots et contenants</v>
      </c>
      <c r="H166" t="str">
        <f t="shared" si="10"/>
        <v>03</v>
      </c>
      <c r="I166" s="1" t="str">
        <f>_xlfn.XLOOKUP(BAREME_ABJ[[#This Row],[Matériau]],Materiau[Code],Materiau[Libellé],"ERREUR")</f>
        <v>Matériaux inertes (&gt;90%)</v>
      </c>
      <c r="J166" t="str">
        <f t="shared" si="11"/>
        <v>04</v>
      </c>
      <c r="K166" t="str">
        <f>_xlfn.XLOOKUP(BAREME_ABJ[[#This Row],[Caractéristique]],Caractéristique!B:B,Caractéristique!A:A,"ERREUR")</f>
        <v>compris entre 2 kg et 3 kg exclus</v>
      </c>
      <c r="L16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2 kg et 3 kg exclus</v>
      </c>
    </row>
    <row r="167" spans="1:12" x14ac:dyDescent="0.25">
      <c r="A167" s="3">
        <v>53030305</v>
      </c>
      <c r="B167" s="4">
        <v>0.02</v>
      </c>
      <c r="C167" s="5" t="s">
        <v>13</v>
      </c>
      <c r="D167" t="str">
        <f t="shared" si="8"/>
        <v>53</v>
      </c>
      <c r="E167" t="str">
        <f>_xlfn.XLOOKUP(BAREME_ABJ[[#This Row],[Famille]],Famille!B:B,Famille!A:A,"ERREUR")</f>
        <v>Articles de bricolage</v>
      </c>
      <c r="F167" t="str">
        <f t="shared" si="9"/>
        <v>03</v>
      </c>
      <c r="G167" t="str">
        <f>_xlfn.XLOOKUP(BAREME_ABJ[[#This Row],[Type]],Type!B:B,Type!A:A,"ERREUR")</f>
        <v>Pots et contenants</v>
      </c>
      <c r="H167" t="str">
        <f t="shared" si="10"/>
        <v>03</v>
      </c>
      <c r="I167" s="1" t="str">
        <f>_xlfn.XLOOKUP(BAREME_ABJ[[#This Row],[Matériau]],Materiau[Code],Materiau[Libellé],"ERREUR")</f>
        <v>Matériaux inertes (&gt;90%)</v>
      </c>
      <c r="J167" t="str">
        <f t="shared" si="11"/>
        <v>05</v>
      </c>
      <c r="K167" t="str">
        <f>_xlfn.XLOOKUP(BAREME_ABJ[[#This Row],[Caractéristique]],Caractéristique!B:B,Caractéristique!A:A,"ERREUR")</f>
        <v>compris entre 3 kg et 5 kg exclus</v>
      </c>
      <c r="L16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3 kg et 5 kg exclus</v>
      </c>
    </row>
    <row r="168" spans="1:12" x14ac:dyDescent="0.25">
      <c r="A168" s="3">
        <v>53030306</v>
      </c>
      <c r="B168" s="4">
        <v>0.04</v>
      </c>
      <c r="C168" s="5" t="s">
        <v>13</v>
      </c>
      <c r="D168" t="str">
        <f t="shared" si="8"/>
        <v>53</v>
      </c>
      <c r="E168" t="str">
        <f>_xlfn.XLOOKUP(BAREME_ABJ[[#This Row],[Famille]],Famille!B:B,Famille!A:A,"ERREUR")</f>
        <v>Articles de bricolage</v>
      </c>
      <c r="F168" t="str">
        <f t="shared" si="9"/>
        <v>03</v>
      </c>
      <c r="G168" t="str">
        <f>_xlfn.XLOOKUP(BAREME_ABJ[[#This Row],[Type]],Type!B:B,Type!A:A,"ERREUR")</f>
        <v>Pots et contenants</v>
      </c>
      <c r="H168" t="str">
        <f t="shared" si="10"/>
        <v>03</v>
      </c>
      <c r="I168" s="1" t="str">
        <f>_xlfn.XLOOKUP(BAREME_ABJ[[#This Row],[Matériau]],Materiau[Code],Materiau[Libellé],"ERREUR")</f>
        <v>Matériaux inertes (&gt;90%)</v>
      </c>
      <c r="J168" t="str">
        <f t="shared" si="11"/>
        <v>06</v>
      </c>
      <c r="K168" t="str">
        <f>_xlfn.XLOOKUP(BAREME_ABJ[[#This Row],[Caractéristique]],Caractéristique!B:B,Caractéristique!A:A,"ERREUR")</f>
        <v>compris entre 5 kg et 7 kg exclus</v>
      </c>
      <c r="L16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5 kg et 7 kg exclus</v>
      </c>
    </row>
    <row r="169" spans="1:12" x14ac:dyDescent="0.25">
      <c r="A169" s="3">
        <v>53030307</v>
      </c>
      <c r="B169" s="4">
        <v>0.05</v>
      </c>
      <c r="C169" s="5" t="s">
        <v>13</v>
      </c>
      <c r="D169" t="str">
        <f t="shared" si="8"/>
        <v>53</v>
      </c>
      <c r="E169" t="str">
        <f>_xlfn.XLOOKUP(BAREME_ABJ[[#This Row],[Famille]],Famille!B:B,Famille!A:A,"ERREUR")</f>
        <v>Articles de bricolage</v>
      </c>
      <c r="F169" t="str">
        <f t="shared" si="9"/>
        <v>03</v>
      </c>
      <c r="G169" t="str">
        <f>_xlfn.XLOOKUP(BAREME_ABJ[[#This Row],[Type]],Type!B:B,Type!A:A,"ERREUR")</f>
        <v>Pots et contenants</v>
      </c>
      <c r="H169" t="str">
        <f t="shared" si="10"/>
        <v>03</v>
      </c>
      <c r="I169" s="1" t="str">
        <f>_xlfn.XLOOKUP(BAREME_ABJ[[#This Row],[Matériau]],Materiau[Code],Materiau[Libellé],"ERREUR")</f>
        <v>Matériaux inertes (&gt;90%)</v>
      </c>
      <c r="J169" t="str">
        <f t="shared" si="11"/>
        <v>07</v>
      </c>
      <c r="K169" t="str">
        <f>_xlfn.XLOOKUP(BAREME_ABJ[[#This Row],[Caractéristique]],Caractéristique!B:B,Caractéristique!A:A,"ERREUR")</f>
        <v>compris entre 7 kg et 10 kg exclus</v>
      </c>
      <c r="L16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7 kg et 10 kg exclus</v>
      </c>
    </row>
    <row r="170" spans="1:12" x14ac:dyDescent="0.25">
      <c r="A170" s="3">
        <v>53030308</v>
      </c>
      <c r="B170" s="4">
        <v>0.08</v>
      </c>
      <c r="C170" s="5" t="s">
        <v>13</v>
      </c>
      <c r="D170" t="str">
        <f t="shared" si="8"/>
        <v>53</v>
      </c>
      <c r="E170" t="str">
        <f>_xlfn.XLOOKUP(BAREME_ABJ[[#This Row],[Famille]],Famille!B:B,Famille!A:A,"ERREUR")</f>
        <v>Articles de bricolage</v>
      </c>
      <c r="F170" t="str">
        <f t="shared" si="9"/>
        <v>03</v>
      </c>
      <c r="G170" t="str">
        <f>_xlfn.XLOOKUP(BAREME_ABJ[[#This Row],[Type]],Type!B:B,Type!A:A,"ERREUR")</f>
        <v>Pots et contenants</v>
      </c>
      <c r="H170" t="str">
        <f t="shared" si="10"/>
        <v>03</v>
      </c>
      <c r="I170" s="1" t="str">
        <f>_xlfn.XLOOKUP(BAREME_ABJ[[#This Row],[Matériau]],Materiau[Code],Materiau[Libellé],"ERREUR")</f>
        <v>Matériaux inertes (&gt;90%)</v>
      </c>
      <c r="J170" t="str">
        <f t="shared" si="11"/>
        <v>08</v>
      </c>
      <c r="K170" t="str">
        <f>_xlfn.XLOOKUP(BAREME_ABJ[[#This Row],[Caractéristique]],Caractéristique!B:B,Caractéristique!A:A,"ERREUR")</f>
        <v>compris entre 10 kg et 15 kg exclus</v>
      </c>
      <c r="L17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10 kg et 15 kg exclus</v>
      </c>
    </row>
    <row r="171" spans="1:12" x14ac:dyDescent="0.25">
      <c r="A171" s="3">
        <v>53030309</v>
      </c>
      <c r="B171" s="4">
        <v>0.1</v>
      </c>
      <c r="C171" s="5" t="s">
        <v>13</v>
      </c>
      <c r="D171" t="str">
        <f t="shared" si="8"/>
        <v>53</v>
      </c>
      <c r="E171" t="str">
        <f>_xlfn.XLOOKUP(BAREME_ABJ[[#This Row],[Famille]],Famille!B:B,Famille!A:A,"ERREUR")</f>
        <v>Articles de bricolage</v>
      </c>
      <c r="F171" t="str">
        <f t="shared" si="9"/>
        <v>03</v>
      </c>
      <c r="G171" t="str">
        <f>_xlfn.XLOOKUP(BAREME_ABJ[[#This Row],[Type]],Type!B:B,Type!A:A,"ERREUR")</f>
        <v>Pots et contenants</v>
      </c>
      <c r="H171" t="str">
        <f t="shared" si="10"/>
        <v>03</v>
      </c>
      <c r="I171" s="1" t="str">
        <f>_xlfn.XLOOKUP(BAREME_ABJ[[#This Row],[Matériau]],Materiau[Code],Materiau[Libellé],"ERREUR")</f>
        <v>Matériaux inertes (&gt;90%)</v>
      </c>
      <c r="J171" t="str">
        <f t="shared" si="11"/>
        <v>09</v>
      </c>
      <c r="K171" t="str">
        <f>_xlfn.XLOOKUP(BAREME_ABJ[[#This Row],[Caractéristique]],Caractéristique!B:B,Caractéristique!A:A,"ERREUR")</f>
        <v>compris entre 15 kg et 20 kg exclus</v>
      </c>
      <c r="L17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compris entre 15 kg et 20 kg exclus</v>
      </c>
    </row>
    <row r="172" spans="1:12" x14ac:dyDescent="0.25">
      <c r="A172" s="3">
        <v>53030315</v>
      </c>
      <c r="B172" s="4">
        <v>0.15</v>
      </c>
      <c r="C172" s="5" t="s">
        <v>13</v>
      </c>
      <c r="D172" t="str">
        <f t="shared" si="8"/>
        <v>53</v>
      </c>
      <c r="E172" t="str">
        <f>_xlfn.XLOOKUP(BAREME_ABJ[[#This Row],[Famille]],Famille!B:B,Famille!A:A,"ERREUR")</f>
        <v>Articles de bricolage</v>
      </c>
      <c r="F172" t="str">
        <f t="shared" si="9"/>
        <v>03</v>
      </c>
      <c r="G172" t="str">
        <f>_xlfn.XLOOKUP(BAREME_ABJ[[#This Row],[Type]],Type!B:B,Type!A:A,"ERREUR")</f>
        <v>Pots et contenants</v>
      </c>
      <c r="H172" t="str">
        <f t="shared" si="10"/>
        <v>03</v>
      </c>
      <c r="I172" s="1" t="str">
        <f>_xlfn.XLOOKUP(BAREME_ABJ[[#This Row],[Matériau]],Materiau[Code],Materiau[Libellé],"ERREUR")</f>
        <v>Matériaux inertes (&gt;90%)</v>
      </c>
      <c r="J172" t="str">
        <f t="shared" si="11"/>
        <v>15</v>
      </c>
      <c r="K172" t="str">
        <f>_xlfn.XLOOKUP(BAREME_ABJ[[#This Row],[Caractéristique]],Caractéristique!B:B,Caractéristique!A:A,"ERREUR")</f>
        <v>plus de 20 kg</v>
      </c>
      <c r="L17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Matériaux inertes (&gt;90%) &gt; plus de 20 kg</v>
      </c>
    </row>
    <row r="173" spans="1:12" x14ac:dyDescent="0.25">
      <c r="A173" s="3">
        <v>53030400</v>
      </c>
      <c r="B173" s="4">
        <v>10</v>
      </c>
      <c r="C173" s="5" t="s">
        <v>12</v>
      </c>
      <c r="D173" t="str">
        <f t="shared" si="8"/>
        <v>53</v>
      </c>
      <c r="E173" t="str">
        <f>_xlfn.XLOOKUP(BAREME_ABJ[[#This Row],[Famille]],Famille!B:B,Famille!A:A,"ERREUR")</f>
        <v>Articles de bricolage</v>
      </c>
      <c r="F173" t="str">
        <f t="shared" si="9"/>
        <v>03</v>
      </c>
      <c r="G173" t="str">
        <f>_xlfn.XLOOKUP(BAREME_ABJ[[#This Row],[Type]],Type!B:B,Type!A:A,"ERREUR")</f>
        <v>Pots et contenants</v>
      </c>
      <c r="H173" t="str">
        <f t="shared" si="10"/>
        <v>04</v>
      </c>
      <c r="I173" s="1" t="str">
        <f>_xlfn.XLOOKUP(BAREME_ABJ[[#This Row],[Matériau]],Materiau[Code],Materiau[Libellé],"ERREUR")</f>
        <v>Métal (&gt;50%)</v>
      </c>
      <c r="J173" t="str">
        <f t="shared" si="11"/>
        <v>00</v>
      </c>
      <c r="K173" t="str">
        <f>_xlfn.XLOOKUP(BAREME_ABJ[[#This Row],[Caractéristique]],Caractéristique!B:B,Caractéristique!A:A,"ERREUR")</f>
        <v>au poids</v>
      </c>
      <c r="L17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au poids</v>
      </c>
    </row>
    <row r="174" spans="1:12" x14ac:dyDescent="0.25">
      <c r="A174" s="3">
        <v>53030401</v>
      </c>
      <c r="B174" s="4">
        <v>0.01</v>
      </c>
      <c r="C174" s="5" t="s">
        <v>13</v>
      </c>
      <c r="D174" t="str">
        <f t="shared" si="8"/>
        <v>53</v>
      </c>
      <c r="E174" t="str">
        <f>_xlfn.XLOOKUP(BAREME_ABJ[[#This Row],[Famille]],Famille!B:B,Famille!A:A,"ERREUR")</f>
        <v>Articles de bricolage</v>
      </c>
      <c r="F174" t="str">
        <f t="shared" si="9"/>
        <v>03</v>
      </c>
      <c r="G174" t="str">
        <f>_xlfn.XLOOKUP(BAREME_ABJ[[#This Row],[Type]],Type!B:B,Type!A:A,"ERREUR")</f>
        <v>Pots et contenants</v>
      </c>
      <c r="H174" t="str">
        <f t="shared" si="10"/>
        <v>04</v>
      </c>
      <c r="I174" s="1" t="str">
        <f>_xlfn.XLOOKUP(BAREME_ABJ[[#This Row],[Matériau]],Materiau[Code],Materiau[Libellé],"ERREUR")</f>
        <v>Métal (&gt;50%)</v>
      </c>
      <c r="J174" t="str">
        <f t="shared" si="11"/>
        <v>01</v>
      </c>
      <c r="K174" t="str">
        <f>_xlfn.XLOOKUP(BAREME_ABJ[[#This Row],[Caractéristique]],Caractéristique!B:B,Caractéristique!A:A,"ERREUR")</f>
        <v>inférieur strictement à 0,5 kg</v>
      </c>
      <c r="L17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inférieur strictement à 0,5 kg</v>
      </c>
    </row>
    <row r="175" spans="1:12" x14ac:dyDescent="0.25">
      <c r="A175" s="3">
        <v>53030402</v>
      </c>
      <c r="B175" s="4">
        <v>0.01</v>
      </c>
      <c r="C175" s="5" t="s">
        <v>13</v>
      </c>
      <c r="D175" t="str">
        <f t="shared" si="8"/>
        <v>53</v>
      </c>
      <c r="E175" t="str">
        <f>_xlfn.XLOOKUP(BAREME_ABJ[[#This Row],[Famille]],Famille!B:B,Famille!A:A,"ERREUR")</f>
        <v>Articles de bricolage</v>
      </c>
      <c r="F175" t="str">
        <f t="shared" si="9"/>
        <v>03</v>
      </c>
      <c r="G175" t="str">
        <f>_xlfn.XLOOKUP(BAREME_ABJ[[#This Row],[Type]],Type!B:B,Type!A:A,"ERREUR")</f>
        <v>Pots et contenants</v>
      </c>
      <c r="H175" t="str">
        <f t="shared" si="10"/>
        <v>04</v>
      </c>
      <c r="I175" s="1" t="str">
        <f>_xlfn.XLOOKUP(BAREME_ABJ[[#This Row],[Matériau]],Materiau[Code],Materiau[Libellé],"ERREUR")</f>
        <v>Métal (&gt;50%)</v>
      </c>
      <c r="J175" t="str">
        <f t="shared" si="11"/>
        <v>02</v>
      </c>
      <c r="K175" t="str">
        <f>_xlfn.XLOOKUP(BAREME_ABJ[[#This Row],[Caractéristique]],Caractéristique!B:B,Caractéristique!A:A,"ERREUR")</f>
        <v>compris entre 0,5 kg et 1 kg exclus</v>
      </c>
      <c r="L17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0,5 kg et 1 kg exclus</v>
      </c>
    </row>
    <row r="176" spans="1:12" x14ac:dyDescent="0.25">
      <c r="A176" s="3">
        <v>53030403</v>
      </c>
      <c r="B176" s="4">
        <v>0.02</v>
      </c>
      <c r="C176" s="5" t="s">
        <v>13</v>
      </c>
      <c r="D176" t="str">
        <f t="shared" si="8"/>
        <v>53</v>
      </c>
      <c r="E176" t="str">
        <f>_xlfn.XLOOKUP(BAREME_ABJ[[#This Row],[Famille]],Famille!B:B,Famille!A:A,"ERREUR")</f>
        <v>Articles de bricolage</v>
      </c>
      <c r="F176" t="str">
        <f t="shared" si="9"/>
        <v>03</v>
      </c>
      <c r="G176" t="str">
        <f>_xlfn.XLOOKUP(BAREME_ABJ[[#This Row],[Type]],Type!B:B,Type!A:A,"ERREUR")</f>
        <v>Pots et contenants</v>
      </c>
      <c r="H176" t="str">
        <f t="shared" si="10"/>
        <v>04</v>
      </c>
      <c r="I176" s="1" t="str">
        <f>_xlfn.XLOOKUP(BAREME_ABJ[[#This Row],[Matériau]],Materiau[Code],Materiau[Libellé],"ERREUR")</f>
        <v>Métal (&gt;50%)</v>
      </c>
      <c r="J176" t="str">
        <f t="shared" si="11"/>
        <v>03</v>
      </c>
      <c r="K176" t="str">
        <f>_xlfn.XLOOKUP(BAREME_ABJ[[#This Row],[Caractéristique]],Caractéristique!B:B,Caractéristique!A:A,"ERREUR")</f>
        <v>compris entre 1 kg et 2 kg exclus</v>
      </c>
      <c r="L17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1 kg et 2 kg exclus</v>
      </c>
    </row>
    <row r="177" spans="1:12" x14ac:dyDescent="0.25">
      <c r="A177" s="3">
        <v>53030404</v>
      </c>
      <c r="B177" s="4">
        <v>0.03</v>
      </c>
      <c r="C177" s="5" t="s">
        <v>13</v>
      </c>
      <c r="D177" t="str">
        <f t="shared" si="8"/>
        <v>53</v>
      </c>
      <c r="E177" t="str">
        <f>_xlfn.XLOOKUP(BAREME_ABJ[[#This Row],[Famille]],Famille!B:B,Famille!A:A,"ERREUR")</f>
        <v>Articles de bricolage</v>
      </c>
      <c r="F177" t="str">
        <f t="shared" si="9"/>
        <v>03</v>
      </c>
      <c r="G177" t="str">
        <f>_xlfn.XLOOKUP(BAREME_ABJ[[#This Row],[Type]],Type!B:B,Type!A:A,"ERREUR")</f>
        <v>Pots et contenants</v>
      </c>
      <c r="H177" t="str">
        <f t="shared" si="10"/>
        <v>04</v>
      </c>
      <c r="I177" s="1" t="str">
        <f>_xlfn.XLOOKUP(BAREME_ABJ[[#This Row],[Matériau]],Materiau[Code],Materiau[Libellé],"ERREUR")</f>
        <v>Métal (&gt;50%)</v>
      </c>
      <c r="J177" t="str">
        <f t="shared" si="11"/>
        <v>04</v>
      </c>
      <c r="K177" t="str">
        <f>_xlfn.XLOOKUP(BAREME_ABJ[[#This Row],[Caractéristique]],Caractéristique!B:B,Caractéristique!A:A,"ERREUR")</f>
        <v>compris entre 2 kg et 3 kg exclus</v>
      </c>
      <c r="L17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2 kg et 3 kg exclus</v>
      </c>
    </row>
    <row r="178" spans="1:12" x14ac:dyDescent="0.25">
      <c r="A178" s="3">
        <v>53030405</v>
      </c>
      <c r="B178" s="4">
        <v>0.04</v>
      </c>
      <c r="C178" s="5" t="s">
        <v>13</v>
      </c>
      <c r="D178" t="str">
        <f t="shared" si="8"/>
        <v>53</v>
      </c>
      <c r="E178" t="str">
        <f>_xlfn.XLOOKUP(BAREME_ABJ[[#This Row],[Famille]],Famille!B:B,Famille!A:A,"ERREUR")</f>
        <v>Articles de bricolage</v>
      </c>
      <c r="F178" t="str">
        <f t="shared" si="9"/>
        <v>03</v>
      </c>
      <c r="G178" t="str">
        <f>_xlfn.XLOOKUP(BAREME_ABJ[[#This Row],[Type]],Type!B:B,Type!A:A,"ERREUR")</f>
        <v>Pots et contenants</v>
      </c>
      <c r="H178" t="str">
        <f t="shared" si="10"/>
        <v>04</v>
      </c>
      <c r="I178" s="1" t="str">
        <f>_xlfn.XLOOKUP(BAREME_ABJ[[#This Row],[Matériau]],Materiau[Code],Materiau[Libellé],"ERREUR")</f>
        <v>Métal (&gt;50%)</v>
      </c>
      <c r="J178" t="str">
        <f t="shared" si="11"/>
        <v>05</v>
      </c>
      <c r="K178" t="str">
        <f>_xlfn.XLOOKUP(BAREME_ABJ[[#This Row],[Caractéristique]],Caractéristique!B:B,Caractéristique!A:A,"ERREUR")</f>
        <v>compris entre 3 kg et 5 kg exclus</v>
      </c>
      <c r="L17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3 kg et 5 kg exclus</v>
      </c>
    </row>
    <row r="179" spans="1:12" x14ac:dyDescent="0.25">
      <c r="A179" s="3">
        <v>53030406</v>
      </c>
      <c r="B179" s="4">
        <v>7.0000000000000007E-2</v>
      </c>
      <c r="C179" s="5" t="s">
        <v>13</v>
      </c>
      <c r="D179" t="str">
        <f t="shared" si="8"/>
        <v>53</v>
      </c>
      <c r="E179" t="str">
        <f>_xlfn.XLOOKUP(BAREME_ABJ[[#This Row],[Famille]],Famille!B:B,Famille!A:A,"ERREUR")</f>
        <v>Articles de bricolage</v>
      </c>
      <c r="F179" t="str">
        <f t="shared" si="9"/>
        <v>03</v>
      </c>
      <c r="G179" t="str">
        <f>_xlfn.XLOOKUP(BAREME_ABJ[[#This Row],[Type]],Type!B:B,Type!A:A,"ERREUR")</f>
        <v>Pots et contenants</v>
      </c>
      <c r="H179" t="str">
        <f t="shared" si="10"/>
        <v>04</v>
      </c>
      <c r="I179" s="1" t="str">
        <f>_xlfn.XLOOKUP(BAREME_ABJ[[#This Row],[Matériau]],Materiau[Code],Materiau[Libellé],"ERREUR")</f>
        <v>Métal (&gt;50%)</v>
      </c>
      <c r="J179" t="str">
        <f t="shared" si="11"/>
        <v>06</v>
      </c>
      <c r="K179" t="str">
        <f>_xlfn.XLOOKUP(BAREME_ABJ[[#This Row],[Caractéristique]],Caractéristique!B:B,Caractéristique!A:A,"ERREUR")</f>
        <v>compris entre 5 kg et 7 kg exclus</v>
      </c>
      <c r="L17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5 kg et 7 kg exclus</v>
      </c>
    </row>
    <row r="180" spans="1:12" x14ac:dyDescent="0.25">
      <c r="A180" s="3">
        <v>53030407</v>
      </c>
      <c r="B180" s="4">
        <v>0.1</v>
      </c>
      <c r="C180" s="5" t="s">
        <v>13</v>
      </c>
      <c r="D180" t="str">
        <f t="shared" si="8"/>
        <v>53</v>
      </c>
      <c r="E180" t="str">
        <f>_xlfn.XLOOKUP(BAREME_ABJ[[#This Row],[Famille]],Famille!B:B,Famille!A:A,"ERREUR")</f>
        <v>Articles de bricolage</v>
      </c>
      <c r="F180" t="str">
        <f t="shared" si="9"/>
        <v>03</v>
      </c>
      <c r="G180" t="str">
        <f>_xlfn.XLOOKUP(BAREME_ABJ[[#This Row],[Type]],Type!B:B,Type!A:A,"ERREUR")</f>
        <v>Pots et contenants</v>
      </c>
      <c r="H180" t="str">
        <f t="shared" si="10"/>
        <v>04</v>
      </c>
      <c r="I180" s="1" t="str">
        <f>_xlfn.XLOOKUP(BAREME_ABJ[[#This Row],[Matériau]],Materiau[Code],Materiau[Libellé],"ERREUR")</f>
        <v>Métal (&gt;50%)</v>
      </c>
      <c r="J180" t="str">
        <f t="shared" si="11"/>
        <v>07</v>
      </c>
      <c r="K180" t="str">
        <f>_xlfn.XLOOKUP(BAREME_ABJ[[#This Row],[Caractéristique]],Caractéristique!B:B,Caractéristique!A:A,"ERREUR")</f>
        <v>compris entre 7 kg et 10 kg exclus</v>
      </c>
      <c r="L18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7 kg et 10 kg exclus</v>
      </c>
    </row>
    <row r="181" spans="1:12" x14ac:dyDescent="0.25">
      <c r="A181" s="3">
        <v>53030408</v>
      </c>
      <c r="B181" s="4">
        <v>0.15</v>
      </c>
      <c r="C181" s="5" t="s">
        <v>13</v>
      </c>
      <c r="D181" t="str">
        <f t="shared" si="8"/>
        <v>53</v>
      </c>
      <c r="E181" t="str">
        <f>_xlfn.XLOOKUP(BAREME_ABJ[[#This Row],[Famille]],Famille!B:B,Famille!A:A,"ERREUR")</f>
        <v>Articles de bricolage</v>
      </c>
      <c r="F181" t="str">
        <f t="shared" si="9"/>
        <v>03</v>
      </c>
      <c r="G181" t="str">
        <f>_xlfn.XLOOKUP(BAREME_ABJ[[#This Row],[Type]],Type!B:B,Type!A:A,"ERREUR")</f>
        <v>Pots et contenants</v>
      </c>
      <c r="H181" t="str">
        <f t="shared" si="10"/>
        <v>04</v>
      </c>
      <c r="I181" s="1" t="str">
        <f>_xlfn.XLOOKUP(BAREME_ABJ[[#This Row],[Matériau]],Materiau[Code],Materiau[Libellé],"ERREUR")</f>
        <v>Métal (&gt;50%)</v>
      </c>
      <c r="J181" t="str">
        <f t="shared" si="11"/>
        <v>08</v>
      </c>
      <c r="K181" t="str">
        <f>_xlfn.XLOOKUP(BAREME_ABJ[[#This Row],[Caractéristique]],Caractéristique!B:B,Caractéristique!A:A,"ERREUR")</f>
        <v>compris entre 10 kg et 15 kg exclus</v>
      </c>
      <c r="L18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10 kg et 15 kg exclus</v>
      </c>
    </row>
    <row r="182" spans="1:12" x14ac:dyDescent="0.25">
      <c r="A182" s="3">
        <v>53030409</v>
      </c>
      <c r="B182" s="4">
        <v>0.2</v>
      </c>
      <c r="C182" s="5" t="s">
        <v>13</v>
      </c>
      <c r="D182" t="str">
        <f t="shared" si="8"/>
        <v>53</v>
      </c>
      <c r="E182" t="str">
        <f>_xlfn.XLOOKUP(BAREME_ABJ[[#This Row],[Famille]],Famille!B:B,Famille!A:A,"ERREUR")</f>
        <v>Articles de bricolage</v>
      </c>
      <c r="F182" t="str">
        <f t="shared" si="9"/>
        <v>03</v>
      </c>
      <c r="G182" t="str">
        <f>_xlfn.XLOOKUP(BAREME_ABJ[[#This Row],[Type]],Type!B:B,Type!A:A,"ERREUR")</f>
        <v>Pots et contenants</v>
      </c>
      <c r="H182" t="str">
        <f t="shared" si="10"/>
        <v>04</v>
      </c>
      <c r="I182" s="1" t="str">
        <f>_xlfn.XLOOKUP(BAREME_ABJ[[#This Row],[Matériau]],Materiau[Code],Materiau[Libellé],"ERREUR")</f>
        <v>Métal (&gt;50%)</v>
      </c>
      <c r="J182" t="str">
        <f t="shared" si="11"/>
        <v>09</v>
      </c>
      <c r="K182" t="str">
        <f>_xlfn.XLOOKUP(BAREME_ABJ[[#This Row],[Caractéristique]],Caractéristique!B:B,Caractéristique!A:A,"ERREUR")</f>
        <v>compris entre 15 kg et 20 kg exclus</v>
      </c>
      <c r="L18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compris entre 15 kg et 20 kg exclus</v>
      </c>
    </row>
    <row r="183" spans="1:12" x14ac:dyDescent="0.25">
      <c r="A183" s="3">
        <v>53030415</v>
      </c>
      <c r="B183" s="4">
        <v>0.3</v>
      </c>
      <c r="C183" s="5" t="s">
        <v>13</v>
      </c>
      <c r="D183" t="str">
        <f t="shared" si="8"/>
        <v>53</v>
      </c>
      <c r="E183" t="str">
        <f>_xlfn.XLOOKUP(BAREME_ABJ[[#This Row],[Famille]],Famille!B:B,Famille!A:A,"ERREUR")</f>
        <v>Articles de bricolage</v>
      </c>
      <c r="F183" t="str">
        <f t="shared" si="9"/>
        <v>03</v>
      </c>
      <c r="G183" t="str">
        <f>_xlfn.XLOOKUP(BAREME_ABJ[[#This Row],[Type]],Type!B:B,Type!A:A,"ERREUR")</f>
        <v>Pots et contenants</v>
      </c>
      <c r="H183" t="str">
        <f t="shared" si="10"/>
        <v>04</v>
      </c>
      <c r="I183" s="1" t="str">
        <f>_xlfn.XLOOKUP(BAREME_ABJ[[#This Row],[Matériau]],Materiau[Code],Materiau[Libellé],"ERREUR")</f>
        <v>Métal (&gt;50%)</v>
      </c>
      <c r="J183" t="str">
        <f t="shared" si="11"/>
        <v>15</v>
      </c>
      <c r="K183" t="str">
        <f>_xlfn.XLOOKUP(BAREME_ABJ[[#This Row],[Caractéristique]],Caractéristique!B:B,Caractéristique!A:A,"ERREUR")</f>
        <v>plus de 20 kg</v>
      </c>
      <c r="L18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Métal (&gt;50%) &gt; plus de 20 kg</v>
      </c>
    </row>
    <row r="184" spans="1:12" x14ac:dyDescent="0.25">
      <c r="A184" s="3">
        <v>53030500</v>
      </c>
      <c r="B184" s="4">
        <v>130</v>
      </c>
      <c r="C184" s="5" t="s">
        <v>12</v>
      </c>
      <c r="D184" t="str">
        <f t="shared" si="8"/>
        <v>53</v>
      </c>
      <c r="E184" t="str">
        <f>_xlfn.XLOOKUP(BAREME_ABJ[[#This Row],[Famille]],Famille!B:B,Famille!A:A,"ERREUR")</f>
        <v>Articles de bricolage</v>
      </c>
      <c r="F184" t="str">
        <f t="shared" si="9"/>
        <v>03</v>
      </c>
      <c r="G184" t="str">
        <f>_xlfn.XLOOKUP(BAREME_ABJ[[#This Row],[Type]],Type!B:B,Type!A:A,"ERREUR")</f>
        <v>Pots et contenants</v>
      </c>
      <c r="H184" t="str">
        <f t="shared" si="10"/>
        <v>05</v>
      </c>
      <c r="I184" s="1" t="str">
        <f>_xlfn.XLOOKUP(BAREME_ABJ[[#This Row],[Matériau]],Materiau[Code],Materiau[Libellé],"ERREUR")</f>
        <v>Plastiques monomatériau (&gt;90%)</v>
      </c>
      <c r="J184" t="str">
        <f t="shared" si="11"/>
        <v>00</v>
      </c>
      <c r="K184" t="str">
        <f>_xlfn.XLOOKUP(BAREME_ABJ[[#This Row],[Caractéristique]],Caractéristique!B:B,Caractéristique!A:A,"ERREUR")</f>
        <v>au poids</v>
      </c>
      <c r="L18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au poids</v>
      </c>
    </row>
    <row r="185" spans="1:12" x14ac:dyDescent="0.25">
      <c r="A185" s="3">
        <v>53030501</v>
      </c>
      <c r="B185" s="4">
        <v>0.03</v>
      </c>
      <c r="C185" s="5" t="s">
        <v>13</v>
      </c>
      <c r="D185" t="str">
        <f t="shared" si="8"/>
        <v>53</v>
      </c>
      <c r="E185" t="str">
        <f>_xlfn.XLOOKUP(BAREME_ABJ[[#This Row],[Famille]],Famille!B:B,Famille!A:A,"ERREUR")</f>
        <v>Articles de bricolage</v>
      </c>
      <c r="F185" t="str">
        <f t="shared" si="9"/>
        <v>03</v>
      </c>
      <c r="G185" t="str">
        <f>_xlfn.XLOOKUP(BAREME_ABJ[[#This Row],[Type]],Type!B:B,Type!A:A,"ERREUR")</f>
        <v>Pots et contenants</v>
      </c>
      <c r="H185" t="str">
        <f t="shared" si="10"/>
        <v>05</v>
      </c>
      <c r="I185" s="1" t="str">
        <f>_xlfn.XLOOKUP(BAREME_ABJ[[#This Row],[Matériau]],Materiau[Code],Materiau[Libellé],"ERREUR")</f>
        <v>Plastiques monomatériau (&gt;90%)</v>
      </c>
      <c r="J185" t="str">
        <f t="shared" si="11"/>
        <v>01</v>
      </c>
      <c r="K185" t="str">
        <f>_xlfn.XLOOKUP(BAREME_ABJ[[#This Row],[Caractéristique]],Caractéristique!B:B,Caractéristique!A:A,"ERREUR")</f>
        <v>inférieur strictement à 0,5 kg</v>
      </c>
      <c r="L18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inférieur strictement à 0,5 kg</v>
      </c>
    </row>
    <row r="186" spans="1:12" x14ac:dyDescent="0.25">
      <c r="A186" s="3">
        <v>53030502</v>
      </c>
      <c r="B186" s="4">
        <v>0.1</v>
      </c>
      <c r="C186" s="5" t="s">
        <v>13</v>
      </c>
      <c r="D186" t="str">
        <f t="shared" si="8"/>
        <v>53</v>
      </c>
      <c r="E186" t="str">
        <f>_xlfn.XLOOKUP(BAREME_ABJ[[#This Row],[Famille]],Famille!B:B,Famille!A:A,"ERREUR")</f>
        <v>Articles de bricolage</v>
      </c>
      <c r="F186" t="str">
        <f t="shared" si="9"/>
        <v>03</v>
      </c>
      <c r="G186" t="str">
        <f>_xlfn.XLOOKUP(BAREME_ABJ[[#This Row],[Type]],Type!B:B,Type!A:A,"ERREUR")</f>
        <v>Pots et contenants</v>
      </c>
      <c r="H186" t="str">
        <f t="shared" si="10"/>
        <v>05</v>
      </c>
      <c r="I186" s="1" t="str">
        <f>_xlfn.XLOOKUP(BAREME_ABJ[[#This Row],[Matériau]],Materiau[Code],Materiau[Libellé],"ERREUR")</f>
        <v>Plastiques monomatériau (&gt;90%)</v>
      </c>
      <c r="J186" t="str">
        <f t="shared" si="11"/>
        <v>02</v>
      </c>
      <c r="K186" t="str">
        <f>_xlfn.XLOOKUP(BAREME_ABJ[[#This Row],[Caractéristique]],Caractéristique!B:B,Caractéristique!A:A,"ERREUR")</f>
        <v>compris entre 0,5 kg et 1 kg exclus</v>
      </c>
      <c r="L18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0,5 kg et 1 kg exclus</v>
      </c>
    </row>
    <row r="187" spans="1:12" x14ac:dyDescent="0.25">
      <c r="A187" s="3">
        <v>53030503</v>
      </c>
      <c r="B187" s="4">
        <v>0.2</v>
      </c>
      <c r="C187" s="5" t="s">
        <v>13</v>
      </c>
      <c r="D187" t="str">
        <f t="shared" si="8"/>
        <v>53</v>
      </c>
      <c r="E187" t="str">
        <f>_xlfn.XLOOKUP(BAREME_ABJ[[#This Row],[Famille]],Famille!B:B,Famille!A:A,"ERREUR")</f>
        <v>Articles de bricolage</v>
      </c>
      <c r="F187" t="str">
        <f t="shared" si="9"/>
        <v>03</v>
      </c>
      <c r="G187" t="str">
        <f>_xlfn.XLOOKUP(BAREME_ABJ[[#This Row],[Type]],Type!B:B,Type!A:A,"ERREUR")</f>
        <v>Pots et contenants</v>
      </c>
      <c r="H187" t="str">
        <f t="shared" si="10"/>
        <v>05</v>
      </c>
      <c r="I187" s="1" t="str">
        <f>_xlfn.XLOOKUP(BAREME_ABJ[[#This Row],[Matériau]],Materiau[Code],Materiau[Libellé],"ERREUR")</f>
        <v>Plastiques monomatériau (&gt;90%)</v>
      </c>
      <c r="J187" t="str">
        <f t="shared" si="11"/>
        <v>03</v>
      </c>
      <c r="K187" t="str">
        <f>_xlfn.XLOOKUP(BAREME_ABJ[[#This Row],[Caractéristique]],Caractéristique!B:B,Caractéristique!A:A,"ERREUR")</f>
        <v>compris entre 1 kg et 2 kg exclus</v>
      </c>
      <c r="L18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1 kg et 2 kg exclus</v>
      </c>
    </row>
    <row r="188" spans="1:12" x14ac:dyDescent="0.25">
      <c r="A188" s="3">
        <v>53030504</v>
      </c>
      <c r="B188" s="4">
        <v>0.33</v>
      </c>
      <c r="C188" s="5" t="s">
        <v>13</v>
      </c>
      <c r="D188" t="str">
        <f t="shared" si="8"/>
        <v>53</v>
      </c>
      <c r="E188" t="str">
        <f>_xlfn.XLOOKUP(BAREME_ABJ[[#This Row],[Famille]],Famille!B:B,Famille!A:A,"ERREUR")</f>
        <v>Articles de bricolage</v>
      </c>
      <c r="F188" t="str">
        <f t="shared" si="9"/>
        <v>03</v>
      </c>
      <c r="G188" t="str">
        <f>_xlfn.XLOOKUP(BAREME_ABJ[[#This Row],[Type]],Type!B:B,Type!A:A,"ERREUR")</f>
        <v>Pots et contenants</v>
      </c>
      <c r="H188" t="str">
        <f t="shared" si="10"/>
        <v>05</v>
      </c>
      <c r="I188" s="1" t="str">
        <f>_xlfn.XLOOKUP(BAREME_ABJ[[#This Row],[Matériau]],Materiau[Code],Materiau[Libellé],"ERREUR")</f>
        <v>Plastiques monomatériau (&gt;90%)</v>
      </c>
      <c r="J188" t="str">
        <f t="shared" si="11"/>
        <v>04</v>
      </c>
      <c r="K188" t="str">
        <f>_xlfn.XLOOKUP(BAREME_ABJ[[#This Row],[Caractéristique]],Caractéristique!B:B,Caractéristique!A:A,"ERREUR")</f>
        <v>compris entre 2 kg et 3 kg exclus</v>
      </c>
      <c r="L18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2 kg et 3 kg exclus</v>
      </c>
    </row>
    <row r="189" spans="1:12" x14ac:dyDescent="0.25">
      <c r="A189" s="3">
        <v>53030505</v>
      </c>
      <c r="B189" s="4">
        <v>0.52</v>
      </c>
      <c r="C189" s="5" t="s">
        <v>13</v>
      </c>
      <c r="D189" t="str">
        <f t="shared" si="8"/>
        <v>53</v>
      </c>
      <c r="E189" t="str">
        <f>_xlfn.XLOOKUP(BAREME_ABJ[[#This Row],[Famille]],Famille!B:B,Famille!A:A,"ERREUR")</f>
        <v>Articles de bricolage</v>
      </c>
      <c r="F189" t="str">
        <f t="shared" si="9"/>
        <v>03</v>
      </c>
      <c r="G189" t="str">
        <f>_xlfn.XLOOKUP(BAREME_ABJ[[#This Row],[Type]],Type!B:B,Type!A:A,"ERREUR")</f>
        <v>Pots et contenants</v>
      </c>
      <c r="H189" t="str">
        <f t="shared" si="10"/>
        <v>05</v>
      </c>
      <c r="I189" s="1" t="str">
        <f>_xlfn.XLOOKUP(BAREME_ABJ[[#This Row],[Matériau]],Materiau[Code],Materiau[Libellé],"ERREUR")</f>
        <v>Plastiques monomatériau (&gt;90%)</v>
      </c>
      <c r="J189" t="str">
        <f t="shared" si="11"/>
        <v>05</v>
      </c>
      <c r="K189" t="str">
        <f>_xlfn.XLOOKUP(BAREME_ABJ[[#This Row],[Caractéristique]],Caractéristique!B:B,Caractéristique!A:A,"ERREUR")</f>
        <v>compris entre 3 kg et 5 kg exclus</v>
      </c>
      <c r="L18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3 kg et 5 kg exclus</v>
      </c>
    </row>
    <row r="190" spans="1:12" x14ac:dyDescent="0.25">
      <c r="A190" s="3">
        <v>53030506</v>
      </c>
      <c r="B190" s="4">
        <v>0.91</v>
      </c>
      <c r="C190" s="5" t="s">
        <v>13</v>
      </c>
      <c r="D190" t="str">
        <f t="shared" si="8"/>
        <v>53</v>
      </c>
      <c r="E190" t="str">
        <f>_xlfn.XLOOKUP(BAREME_ABJ[[#This Row],[Famille]],Famille!B:B,Famille!A:A,"ERREUR")</f>
        <v>Articles de bricolage</v>
      </c>
      <c r="F190" t="str">
        <f t="shared" si="9"/>
        <v>03</v>
      </c>
      <c r="G190" t="str">
        <f>_xlfn.XLOOKUP(BAREME_ABJ[[#This Row],[Type]],Type!B:B,Type!A:A,"ERREUR")</f>
        <v>Pots et contenants</v>
      </c>
      <c r="H190" t="str">
        <f t="shared" si="10"/>
        <v>05</v>
      </c>
      <c r="I190" s="1" t="str">
        <f>_xlfn.XLOOKUP(BAREME_ABJ[[#This Row],[Matériau]],Materiau[Code],Materiau[Libellé],"ERREUR")</f>
        <v>Plastiques monomatériau (&gt;90%)</v>
      </c>
      <c r="J190" t="str">
        <f t="shared" si="11"/>
        <v>06</v>
      </c>
      <c r="K190" t="str">
        <f>_xlfn.XLOOKUP(BAREME_ABJ[[#This Row],[Caractéristique]],Caractéristique!B:B,Caractéristique!A:A,"ERREUR")</f>
        <v>compris entre 5 kg et 7 kg exclus</v>
      </c>
      <c r="L19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5 kg et 7 kg exclus</v>
      </c>
    </row>
    <row r="191" spans="1:12" x14ac:dyDescent="0.25">
      <c r="A191" s="3">
        <v>53030507</v>
      </c>
      <c r="B191" s="4">
        <v>1.3</v>
      </c>
      <c r="C191" s="5" t="s">
        <v>13</v>
      </c>
      <c r="D191" t="str">
        <f t="shared" si="8"/>
        <v>53</v>
      </c>
      <c r="E191" t="str">
        <f>_xlfn.XLOOKUP(BAREME_ABJ[[#This Row],[Famille]],Famille!B:B,Famille!A:A,"ERREUR")</f>
        <v>Articles de bricolage</v>
      </c>
      <c r="F191" t="str">
        <f t="shared" si="9"/>
        <v>03</v>
      </c>
      <c r="G191" t="str">
        <f>_xlfn.XLOOKUP(BAREME_ABJ[[#This Row],[Type]],Type!B:B,Type!A:A,"ERREUR")</f>
        <v>Pots et contenants</v>
      </c>
      <c r="H191" t="str">
        <f t="shared" si="10"/>
        <v>05</v>
      </c>
      <c r="I191" s="1" t="str">
        <f>_xlfn.XLOOKUP(BAREME_ABJ[[#This Row],[Matériau]],Materiau[Code],Materiau[Libellé],"ERREUR")</f>
        <v>Plastiques monomatériau (&gt;90%)</v>
      </c>
      <c r="J191" t="str">
        <f t="shared" si="11"/>
        <v>07</v>
      </c>
      <c r="K191" t="str">
        <f>_xlfn.XLOOKUP(BAREME_ABJ[[#This Row],[Caractéristique]],Caractéristique!B:B,Caractéristique!A:A,"ERREUR")</f>
        <v>compris entre 7 kg et 10 kg exclus</v>
      </c>
      <c r="L19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7 kg et 10 kg exclus</v>
      </c>
    </row>
    <row r="192" spans="1:12" x14ac:dyDescent="0.25">
      <c r="A192" s="3">
        <v>53030508</v>
      </c>
      <c r="B192" s="4">
        <v>1.95</v>
      </c>
      <c r="C192" s="5" t="s">
        <v>13</v>
      </c>
      <c r="D192" t="str">
        <f t="shared" si="8"/>
        <v>53</v>
      </c>
      <c r="E192" t="str">
        <f>_xlfn.XLOOKUP(BAREME_ABJ[[#This Row],[Famille]],Famille!B:B,Famille!A:A,"ERREUR")</f>
        <v>Articles de bricolage</v>
      </c>
      <c r="F192" t="str">
        <f t="shared" si="9"/>
        <v>03</v>
      </c>
      <c r="G192" t="str">
        <f>_xlfn.XLOOKUP(BAREME_ABJ[[#This Row],[Type]],Type!B:B,Type!A:A,"ERREUR")</f>
        <v>Pots et contenants</v>
      </c>
      <c r="H192" t="str">
        <f t="shared" si="10"/>
        <v>05</v>
      </c>
      <c r="I192" s="1" t="str">
        <f>_xlfn.XLOOKUP(BAREME_ABJ[[#This Row],[Matériau]],Materiau[Code],Materiau[Libellé],"ERREUR")</f>
        <v>Plastiques monomatériau (&gt;90%)</v>
      </c>
      <c r="J192" t="str">
        <f t="shared" si="11"/>
        <v>08</v>
      </c>
      <c r="K192" t="str">
        <f>_xlfn.XLOOKUP(BAREME_ABJ[[#This Row],[Caractéristique]],Caractéristique!B:B,Caractéristique!A:A,"ERREUR")</f>
        <v>compris entre 10 kg et 15 kg exclus</v>
      </c>
      <c r="L19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10 kg et 15 kg exclus</v>
      </c>
    </row>
    <row r="193" spans="1:12" x14ac:dyDescent="0.25">
      <c r="A193" s="3">
        <v>53030509</v>
      </c>
      <c r="B193" s="4">
        <v>2.6</v>
      </c>
      <c r="C193" s="5" t="s">
        <v>13</v>
      </c>
      <c r="D193" t="str">
        <f t="shared" si="8"/>
        <v>53</v>
      </c>
      <c r="E193" t="str">
        <f>_xlfn.XLOOKUP(BAREME_ABJ[[#This Row],[Famille]],Famille!B:B,Famille!A:A,"ERREUR")</f>
        <v>Articles de bricolage</v>
      </c>
      <c r="F193" t="str">
        <f t="shared" si="9"/>
        <v>03</v>
      </c>
      <c r="G193" t="str">
        <f>_xlfn.XLOOKUP(BAREME_ABJ[[#This Row],[Type]],Type!B:B,Type!A:A,"ERREUR")</f>
        <v>Pots et contenants</v>
      </c>
      <c r="H193" t="str">
        <f t="shared" si="10"/>
        <v>05</v>
      </c>
      <c r="I193" s="1" t="str">
        <f>_xlfn.XLOOKUP(BAREME_ABJ[[#This Row],[Matériau]],Materiau[Code],Materiau[Libellé],"ERREUR")</f>
        <v>Plastiques monomatériau (&gt;90%)</v>
      </c>
      <c r="J193" t="str">
        <f t="shared" si="11"/>
        <v>09</v>
      </c>
      <c r="K193" t="str">
        <f>_xlfn.XLOOKUP(BAREME_ABJ[[#This Row],[Caractéristique]],Caractéristique!B:B,Caractéristique!A:A,"ERREUR")</f>
        <v>compris entre 15 kg et 20 kg exclus</v>
      </c>
      <c r="L19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compris entre 15 kg et 20 kg exclus</v>
      </c>
    </row>
    <row r="194" spans="1:12" x14ac:dyDescent="0.25">
      <c r="A194" s="3">
        <v>53030515</v>
      </c>
      <c r="B194" s="4">
        <v>3.9</v>
      </c>
      <c r="C194" s="5" t="s">
        <v>13</v>
      </c>
      <c r="D194" t="str">
        <f t="shared" ref="D194:D257" si="12">MID(A194,1,2)</f>
        <v>53</v>
      </c>
      <c r="E194" t="str">
        <f>_xlfn.XLOOKUP(BAREME_ABJ[[#This Row],[Famille]],Famille!B:B,Famille!A:A,"ERREUR")</f>
        <v>Articles de bricolage</v>
      </c>
      <c r="F194" t="str">
        <f t="shared" ref="F194:F257" si="13">MID(A194,3,2)</f>
        <v>03</v>
      </c>
      <c r="G194" t="str">
        <f>_xlfn.XLOOKUP(BAREME_ABJ[[#This Row],[Type]],Type!B:B,Type!A:A,"ERREUR")</f>
        <v>Pots et contenants</v>
      </c>
      <c r="H194" t="str">
        <f t="shared" ref="H194:H257" si="14">MID(A194,5,2)</f>
        <v>05</v>
      </c>
      <c r="I194" s="1" t="str">
        <f>_xlfn.XLOOKUP(BAREME_ABJ[[#This Row],[Matériau]],Materiau[Code],Materiau[Libellé],"ERREUR")</f>
        <v>Plastiques monomatériau (&gt;90%)</v>
      </c>
      <c r="J194" t="str">
        <f t="shared" ref="J194:J257" si="15">MID(A194,7,2)</f>
        <v>15</v>
      </c>
      <c r="K194" t="str">
        <f>_xlfn.XLOOKUP(BAREME_ABJ[[#This Row],[Caractéristique]],Caractéristique!B:B,Caractéristique!A:A,"ERREUR")</f>
        <v>plus de 20 kg</v>
      </c>
      <c r="L19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Plastiques monomatériau (&gt;90%) &gt; plus de 20 kg</v>
      </c>
    </row>
    <row r="195" spans="1:12" x14ac:dyDescent="0.25">
      <c r="A195" s="3">
        <v>53030600</v>
      </c>
      <c r="B195" s="4">
        <v>50</v>
      </c>
      <c r="C195" s="5" t="s">
        <v>12</v>
      </c>
      <c r="D195" t="str">
        <f t="shared" si="12"/>
        <v>53</v>
      </c>
      <c r="E195" t="str">
        <f>_xlfn.XLOOKUP(BAREME_ABJ[[#This Row],[Famille]],Famille!B:B,Famille!A:A,"ERREUR")</f>
        <v>Articles de bricolage</v>
      </c>
      <c r="F195" t="str">
        <f t="shared" si="13"/>
        <v>03</v>
      </c>
      <c r="G195" t="str">
        <f>_xlfn.XLOOKUP(BAREME_ABJ[[#This Row],[Type]],Type!B:B,Type!A:A,"ERREUR")</f>
        <v>Pots et contenants</v>
      </c>
      <c r="H195" t="str">
        <f t="shared" si="14"/>
        <v>06</v>
      </c>
      <c r="I195" s="1" t="str">
        <f>_xlfn.XLOOKUP(BAREME_ABJ[[#This Row],[Matériau]],Materiau[Code],Materiau[Libellé],"ERREUR")</f>
        <v>Textiles &amp; biosourcés (&gt;90%)</v>
      </c>
      <c r="J195" t="str">
        <f t="shared" si="15"/>
        <v>00</v>
      </c>
      <c r="K195" t="str">
        <f>_xlfn.XLOOKUP(BAREME_ABJ[[#This Row],[Caractéristique]],Caractéristique!B:B,Caractéristique!A:A,"ERREUR")</f>
        <v>au poids</v>
      </c>
      <c r="L19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au poids</v>
      </c>
    </row>
    <row r="196" spans="1:12" x14ac:dyDescent="0.25">
      <c r="A196" s="3">
        <v>53030601</v>
      </c>
      <c r="B196" s="4">
        <v>0.01</v>
      </c>
      <c r="C196" s="5" t="s">
        <v>13</v>
      </c>
      <c r="D196" t="str">
        <f t="shared" si="12"/>
        <v>53</v>
      </c>
      <c r="E196" t="str">
        <f>_xlfn.XLOOKUP(BAREME_ABJ[[#This Row],[Famille]],Famille!B:B,Famille!A:A,"ERREUR")</f>
        <v>Articles de bricolage</v>
      </c>
      <c r="F196" t="str">
        <f t="shared" si="13"/>
        <v>03</v>
      </c>
      <c r="G196" t="str">
        <f>_xlfn.XLOOKUP(BAREME_ABJ[[#This Row],[Type]],Type!B:B,Type!A:A,"ERREUR")</f>
        <v>Pots et contenants</v>
      </c>
      <c r="H196" t="str">
        <f t="shared" si="14"/>
        <v>06</v>
      </c>
      <c r="I196" s="1" t="str">
        <f>_xlfn.XLOOKUP(BAREME_ABJ[[#This Row],[Matériau]],Materiau[Code],Materiau[Libellé],"ERREUR")</f>
        <v>Textiles &amp; biosourcés (&gt;90%)</v>
      </c>
      <c r="J196" t="str">
        <f t="shared" si="15"/>
        <v>01</v>
      </c>
      <c r="K196" t="str">
        <f>_xlfn.XLOOKUP(BAREME_ABJ[[#This Row],[Caractéristique]],Caractéristique!B:B,Caractéristique!A:A,"ERREUR")</f>
        <v>inférieur strictement à 0,5 kg</v>
      </c>
      <c r="L196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inférieur strictement à 0,5 kg</v>
      </c>
    </row>
    <row r="197" spans="1:12" x14ac:dyDescent="0.25">
      <c r="A197" s="3">
        <v>53030602</v>
      </c>
      <c r="B197" s="4">
        <v>0.04</v>
      </c>
      <c r="C197" s="5" t="s">
        <v>13</v>
      </c>
      <c r="D197" t="str">
        <f t="shared" si="12"/>
        <v>53</v>
      </c>
      <c r="E197" t="str">
        <f>_xlfn.XLOOKUP(BAREME_ABJ[[#This Row],[Famille]],Famille!B:B,Famille!A:A,"ERREUR")</f>
        <v>Articles de bricolage</v>
      </c>
      <c r="F197" t="str">
        <f t="shared" si="13"/>
        <v>03</v>
      </c>
      <c r="G197" t="str">
        <f>_xlfn.XLOOKUP(BAREME_ABJ[[#This Row],[Type]],Type!B:B,Type!A:A,"ERREUR")</f>
        <v>Pots et contenants</v>
      </c>
      <c r="H197" t="str">
        <f t="shared" si="14"/>
        <v>06</v>
      </c>
      <c r="I197" s="1" t="str">
        <f>_xlfn.XLOOKUP(BAREME_ABJ[[#This Row],[Matériau]],Materiau[Code],Materiau[Libellé],"ERREUR")</f>
        <v>Textiles &amp; biosourcés (&gt;90%)</v>
      </c>
      <c r="J197" t="str">
        <f t="shared" si="15"/>
        <v>02</v>
      </c>
      <c r="K197" t="str">
        <f>_xlfn.XLOOKUP(BAREME_ABJ[[#This Row],[Caractéristique]],Caractéristique!B:B,Caractéristique!A:A,"ERREUR")</f>
        <v>compris entre 0,5 kg et 1 kg exclus</v>
      </c>
      <c r="L197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0,5 kg et 1 kg exclus</v>
      </c>
    </row>
    <row r="198" spans="1:12" x14ac:dyDescent="0.25">
      <c r="A198" s="3">
        <v>53030603</v>
      </c>
      <c r="B198" s="4">
        <v>0.08</v>
      </c>
      <c r="C198" s="5" t="s">
        <v>13</v>
      </c>
      <c r="D198" t="str">
        <f t="shared" si="12"/>
        <v>53</v>
      </c>
      <c r="E198" t="str">
        <f>_xlfn.XLOOKUP(BAREME_ABJ[[#This Row],[Famille]],Famille!B:B,Famille!A:A,"ERREUR")</f>
        <v>Articles de bricolage</v>
      </c>
      <c r="F198" t="str">
        <f t="shared" si="13"/>
        <v>03</v>
      </c>
      <c r="G198" t="str">
        <f>_xlfn.XLOOKUP(BAREME_ABJ[[#This Row],[Type]],Type!B:B,Type!A:A,"ERREUR")</f>
        <v>Pots et contenants</v>
      </c>
      <c r="H198" t="str">
        <f t="shared" si="14"/>
        <v>06</v>
      </c>
      <c r="I198" s="1" t="str">
        <f>_xlfn.XLOOKUP(BAREME_ABJ[[#This Row],[Matériau]],Materiau[Code],Materiau[Libellé],"ERREUR")</f>
        <v>Textiles &amp; biosourcés (&gt;90%)</v>
      </c>
      <c r="J198" t="str">
        <f t="shared" si="15"/>
        <v>03</v>
      </c>
      <c r="K198" t="str">
        <f>_xlfn.XLOOKUP(BAREME_ABJ[[#This Row],[Caractéristique]],Caractéristique!B:B,Caractéristique!A:A,"ERREUR")</f>
        <v>compris entre 1 kg et 2 kg exclus</v>
      </c>
      <c r="L198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1 kg et 2 kg exclus</v>
      </c>
    </row>
    <row r="199" spans="1:12" x14ac:dyDescent="0.25">
      <c r="A199" s="3">
        <v>53030604</v>
      </c>
      <c r="B199" s="4">
        <v>0.13</v>
      </c>
      <c r="C199" s="5" t="s">
        <v>13</v>
      </c>
      <c r="D199" t="str">
        <f t="shared" si="12"/>
        <v>53</v>
      </c>
      <c r="E199" t="str">
        <f>_xlfn.XLOOKUP(BAREME_ABJ[[#This Row],[Famille]],Famille!B:B,Famille!A:A,"ERREUR")</f>
        <v>Articles de bricolage</v>
      </c>
      <c r="F199" t="str">
        <f t="shared" si="13"/>
        <v>03</v>
      </c>
      <c r="G199" t="str">
        <f>_xlfn.XLOOKUP(BAREME_ABJ[[#This Row],[Type]],Type!B:B,Type!A:A,"ERREUR")</f>
        <v>Pots et contenants</v>
      </c>
      <c r="H199" t="str">
        <f t="shared" si="14"/>
        <v>06</v>
      </c>
      <c r="I199" s="1" t="str">
        <f>_xlfn.XLOOKUP(BAREME_ABJ[[#This Row],[Matériau]],Materiau[Code],Materiau[Libellé],"ERREUR")</f>
        <v>Textiles &amp; biosourcés (&gt;90%)</v>
      </c>
      <c r="J199" t="str">
        <f t="shared" si="15"/>
        <v>04</v>
      </c>
      <c r="K199" t="str">
        <f>_xlfn.XLOOKUP(BAREME_ABJ[[#This Row],[Caractéristique]],Caractéristique!B:B,Caractéristique!A:A,"ERREUR")</f>
        <v>compris entre 2 kg et 3 kg exclus</v>
      </c>
      <c r="L199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2 kg et 3 kg exclus</v>
      </c>
    </row>
    <row r="200" spans="1:12" x14ac:dyDescent="0.25">
      <c r="A200" s="3">
        <v>53030605</v>
      </c>
      <c r="B200" s="4">
        <v>0.2</v>
      </c>
      <c r="C200" s="5" t="s">
        <v>13</v>
      </c>
      <c r="D200" t="str">
        <f t="shared" si="12"/>
        <v>53</v>
      </c>
      <c r="E200" t="str">
        <f>_xlfn.XLOOKUP(BAREME_ABJ[[#This Row],[Famille]],Famille!B:B,Famille!A:A,"ERREUR")</f>
        <v>Articles de bricolage</v>
      </c>
      <c r="F200" t="str">
        <f t="shared" si="13"/>
        <v>03</v>
      </c>
      <c r="G200" t="str">
        <f>_xlfn.XLOOKUP(BAREME_ABJ[[#This Row],[Type]],Type!B:B,Type!A:A,"ERREUR")</f>
        <v>Pots et contenants</v>
      </c>
      <c r="H200" t="str">
        <f t="shared" si="14"/>
        <v>06</v>
      </c>
      <c r="I200" s="1" t="str">
        <f>_xlfn.XLOOKUP(BAREME_ABJ[[#This Row],[Matériau]],Materiau[Code],Materiau[Libellé],"ERREUR")</f>
        <v>Textiles &amp; biosourcés (&gt;90%)</v>
      </c>
      <c r="J200" t="str">
        <f t="shared" si="15"/>
        <v>05</v>
      </c>
      <c r="K200" t="str">
        <f>_xlfn.XLOOKUP(BAREME_ABJ[[#This Row],[Caractéristique]],Caractéristique!B:B,Caractéristique!A:A,"ERREUR")</f>
        <v>compris entre 3 kg et 5 kg exclus</v>
      </c>
      <c r="L200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3 kg et 5 kg exclus</v>
      </c>
    </row>
    <row r="201" spans="1:12" x14ac:dyDescent="0.25">
      <c r="A201" s="3">
        <v>53030606</v>
      </c>
      <c r="B201" s="4">
        <v>0.35</v>
      </c>
      <c r="C201" s="5" t="s">
        <v>13</v>
      </c>
      <c r="D201" t="str">
        <f t="shared" si="12"/>
        <v>53</v>
      </c>
      <c r="E201" t="str">
        <f>_xlfn.XLOOKUP(BAREME_ABJ[[#This Row],[Famille]],Famille!B:B,Famille!A:A,"ERREUR")</f>
        <v>Articles de bricolage</v>
      </c>
      <c r="F201" t="str">
        <f t="shared" si="13"/>
        <v>03</v>
      </c>
      <c r="G201" t="str">
        <f>_xlfn.XLOOKUP(BAREME_ABJ[[#This Row],[Type]],Type!B:B,Type!A:A,"ERREUR")</f>
        <v>Pots et contenants</v>
      </c>
      <c r="H201" t="str">
        <f t="shared" si="14"/>
        <v>06</v>
      </c>
      <c r="I201" s="1" t="str">
        <f>_xlfn.XLOOKUP(BAREME_ABJ[[#This Row],[Matériau]],Materiau[Code],Materiau[Libellé],"ERREUR")</f>
        <v>Textiles &amp; biosourcés (&gt;90%)</v>
      </c>
      <c r="J201" t="str">
        <f t="shared" si="15"/>
        <v>06</v>
      </c>
      <c r="K201" t="str">
        <f>_xlfn.XLOOKUP(BAREME_ABJ[[#This Row],[Caractéristique]],Caractéristique!B:B,Caractéristique!A:A,"ERREUR")</f>
        <v>compris entre 5 kg et 7 kg exclus</v>
      </c>
      <c r="L201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5 kg et 7 kg exclus</v>
      </c>
    </row>
    <row r="202" spans="1:12" x14ac:dyDescent="0.25">
      <c r="A202" s="3">
        <v>53030607</v>
      </c>
      <c r="B202" s="4">
        <v>0.5</v>
      </c>
      <c r="C202" s="5" t="s">
        <v>13</v>
      </c>
      <c r="D202" t="str">
        <f t="shared" si="12"/>
        <v>53</v>
      </c>
      <c r="E202" t="str">
        <f>_xlfn.XLOOKUP(BAREME_ABJ[[#This Row],[Famille]],Famille!B:B,Famille!A:A,"ERREUR")</f>
        <v>Articles de bricolage</v>
      </c>
      <c r="F202" t="str">
        <f t="shared" si="13"/>
        <v>03</v>
      </c>
      <c r="G202" t="str">
        <f>_xlfn.XLOOKUP(BAREME_ABJ[[#This Row],[Type]],Type!B:B,Type!A:A,"ERREUR")</f>
        <v>Pots et contenants</v>
      </c>
      <c r="H202" t="str">
        <f t="shared" si="14"/>
        <v>06</v>
      </c>
      <c r="I202" s="1" t="str">
        <f>_xlfn.XLOOKUP(BAREME_ABJ[[#This Row],[Matériau]],Materiau[Code],Materiau[Libellé],"ERREUR")</f>
        <v>Textiles &amp; biosourcés (&gt;90%)</v>
      </c>
      <c r="J202" t="str">
        <f t="shared" si="15"/>
        <v>07</v>
      </c>
      <c r="K202" t="str">
        <f>_xlfn.XLOOKUP(BAREME_ABJ[[#This Row],[Caractéristique]],Caractéristique!B:B,Caractéristique!A:A,"ERREUR")</f>
        <v>compris entre 7 kg et 10 kg exclus</v>
      </c>
      <c r="L202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7 kg et 10 kg exclus</v>
      </c>
    </row>
    <row r="203" spans="1:12" x14ac:dyDescent="0.25">
      <c r="A203" s="3">
        <v>53030608</v>
      </c>
      <c r="B203" s="4">
        <v>0.75</v>
      </c>
      <c r="C203" s="5" t="s">
        <v>13</v>
      </c>
      <c r="D203" t="str">
        <f t="shared" si="12"/>
        <v>53</v>
      </c>
      <c r="E203" t="str">
        <f>_xlfn.XLOOKUP(BAREME_ABJ[[#This Row],[Famille]],Famille!B:B,Famille!A:A,"ERREUR")</f>
        <v>Articles de bricolage</v>
      </c>
      <c r="F203" t="str">
        <f t="shared" si="13"/>
        <v>03</v>
      </c>
      <c r="G203" t="str">
        <f>_xlfn.XLOOKUP(BAREME_ABJ[[#This Row],[Type]],Type!B:B,Type!A:A,"ERREUR")</f>
        <v>Pots et contenants</v>
      </c>
      <c r="H203" t="str">
        <f t="shared" si="14"/>
        <v>06</v>
      </c>
      <c r="I203" s="1" t="str">
        <f>_xlfn.XLOOKUP(BAREME_ABJ[[#This Row],[Matériau]],Materiau[Code],Materiau[Libellé],"ERREUR")</f>
        <v>Textiles &amp; biosourcés (&gt;90%)</v>
      </c>
      <c r="J203" t="str">
        <f t="shared" si="15"/>
        <v>08</v>
      </c>
      <c r="K203" t="str">
        <f>_xlfn.XLOOKUP(BAREME_ABJ[[#This Row],[Caractéristique]],Caractéristique!B:B,Caractéristique!A:A,"ERREUR")</f>
        <v>compris entre 10 kg et 15 kg exclus</v>
      </c>
      <c r="L203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10 kg et 15 kg exclus</v>
      </c>
    </row>
    <row r="204" spans="1:12" x14ac:dyDescent="0.25">
      <c r="A204" s="3">
        <v>53030609</v>
      </c>
      <c r="B204" s="4">
        <v>1</v>
      </c>
      <c r="C204" s="5" t="s">
        <v>13</v>
      </c>
      <c r="D204" t="str">
        <f t="shared" si="12"/>
        <v>53</v>
      </c>
      <c r="E204" t="str">
        <f>_xlfn.XLOOKUP(BAREME_ABJ[[#This Row],[Famille]],Famille!B:B,Famille!A:A,"ERREUR")</f>
        <v>Articles de bricolage</v>
      </c>
      <c r="F204" t="str">
        <f t="shared" si="13"/>
        <v>03</v>
      </c>
      <c r="G204" t="str">
        <f>_xlfn.XLOOKUP(BAREME_ABJ[[#This Row],[Type]],Type!B:B,Type!A:A,"ERREUR")</f>
        <v>Pots et contenants</v>
      </c>
      <c r="H204" t="str">
        <f t="shared" si="14"/>
        <v>06</v>
      </c>
      <c r="I204" s="1" t="str">
        <f>_xlfn.XLOOKUP(BAREME_ABJ[[#This Row],[Matériau]],Materiau[Code],Materiau[Libellé],"ERREUR")</f>
        <v>Textiles &amp; biosourcés (&gt;90%)</v>
      </c>
      <c r="J204" t="str">
        <f t="shared" si="15"/>
        <v>09</v>
      </c>
      <c r="K204" t="str">
        <f>_xlfn.XLOOKUP(BAREME_ABJ[[#This Row],[Caractéristique]],Caractéristique!B:B,Caractéristique!A:A,"ERREUR")</f>
        <v>compris entre 15 kg et 20 kg exclus</v>
      </c>
      <c r="L204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compris entre 15 kg et 20 kg exclus</v>
      </c>
    </row>
    <row r="205" spans="1:12" x14ac:dyDescent="0.25">
      <c r="A205" s="3">
        <v>53030615</v>
      </c>
      <c r="B205" s="4">
        <v>1.5</v>
      </c>
      <c r="C205" s="5" t="s">
        <v>13</v>
      </c>
      <c r="D205" t="str">
        <f t="shared" si="12"/>
        <v>53</v>
      </c>
      <c r="E205" t="str">
        <f>_xlfn.XLOOKUP(BAREME_ABJ[[#This Row],[Famille]],Famille!B:B,Famille!A:A,"ERREUR")</f>
        <v>Articles de bricolage</v>
      </c>
      <c r="F205" t="str">
        <f t="shared" si="13"/>
        <v>03</v>
      </c>
      <c r="G205" t="str">
        <f>_xlfn.XLOOKUP(BAREME_ABJ[[#This Row],[Type]],Type!B:B,Type!A:A,"ERREUR")</f>
        <v>Pots et contenants</v>
      </c>
      <c r="H205" t="str">
        <f t="shared" si="14"/>
        <v>06</v>
      </c>
      <c r="I205" s="1" t="str">
        <f>_xlfn.XLOOKUP(BAREME_ABJ[[#This Row],[Matériau]],Materiau[Code],Materiau[Libellé],"ERREUR")</f>
        <v>Textiles &amp; biosourcés (&gt;90%)</v>
      </c>
      <c r="J205" t="str">
        <f t="shared" si="15"/>
        <v>15</v>
      </c>
      <c r="K205" t="str">
        <f>_xlfn.XLOOKUP(BAREME_ABJ[[#This Row],[Caractéristique]],Caractéristique!B:B,Caractéristique!A:A,"ERREUR")</f>
        <v>plus de 20 kg</v>
      </c>
      <c r="L205" s="2" t="str">
        <f>CONCATENATE(BAREME_ABJ[[#This Row],[Libellé Famille]]," &gt; ",BAREME_ABJ[[#This Row],[Libellé Type]]," &gt; ",BAREME_ABJ[[#This Row],[Libellé Matériau]]," &gt; ",BAREME_ABJ[[#This Row],[Libellé Caractéristique]])</f>
        <v>Articles de bricolage &gt; Pots et contenants &gt; Textiles &amp; biosourcés (&gt;90%) &gt; plus de 20 kg</v>
      </c>
    </row>
    <row r="206" spans="1:12" x14ac:dyDescent="0.25">
      <c r="A206" s="3">
        <v>54040100</v>
      </c>
      <c r="B206" s="4">
        <v>215</v>
      </c>
      <c r="C206" s="5" t="s">
        <v>12</v>
      </c>
      <c r="D206" t="str">
        <f t="shared" si="12"/>
        <v>54</v>
      </c>
      <c r="E206" t="str">
        <f>_xlfn.XLOOKUP(BAREME_ABJ[[#This Row],[Famille]],Famille!B:B,Famille!A:A,"ERREUR")</f>
        <v>Entretien et aménagement du jardin</v>
      </c>
      <c r="F206" t="str">
        <f t="shared" si="13"/>
        <v>04</v>
      </c>
      <c r="G206" t="str">
        <f>_xlfn.XLOOKUP(BAREME_ABJ[[#This Row],[Type]],Type!B:B,Type!A:A,"ERREUR")</f>
        <v xml:space="preserve">Outillage à main, EPI, accessoires et bâches autres que outillages du peintre et appareils thermiques </v>
      </c>
      <c r="H206" t="str">
        <f t="shared" si="14"/>
        <v>01</v>
      </c>
      <c r="I206" s="1" t="str">
        <f>_xlfn.XLOOKUP(BAREME_ABJ[[#This Row],[Matériau]],Materiau[Code],Materiau[Libellé],"ERREUR")</f>
        <v>Autres matériaux</v>
      </c>
      <c r="J206" t="str">
        <f t="shared" si="15"/>
        <v>00</v>
      </c>
      <c r="K206" t="str">
        <f>_xlfn.XLOOKUP(BAREME_ABJ[[#This Row],[Caractéristique]],Caractéristique!B:B,Caractéristique!A:A,"ERREUR")</f>
        <v>au poids</v>
      </c>
      <c r="L20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au poids</v>
      </c>
    </row>
    <row r="207" spans="1:12" x14ac:dyDescent="0.25">
      <c r="A207" s="3">
        <v>54040101</v>
      </c>
      <c r="B207" s="4">
        <v>0.05</v>
      </c>
      <c r="C207" s="5" t="s">
        <v>13</v>
      </c>
      <c r="D207" t="str">
        <f t="shared" si="12"/>
        <v>54</v>
      </c>
      <c r="E207" t="str">
        <f>_xlfn.XLOOKUP(BAREME_ABJ[[#This Row],[Famille]],Famille!B:B,Famille!A:A,"ERREUR")</f>
        <v>Entretien et aménagement du jardin</v>
      </c>
      <c r="F207" t="str">
        <f t="shared" si="13"/>
        <v>04</v>
      </c>
      <c r="G207" t="str">
        <f>_xlfn.XLOOKUP(BAREME_ABJ[[#This Row],[Type]],Type!B:B,Type!A:A,"ERREUR")</f>
        <v xml:space="preserve">Outillage à main, EPI, accessoires et bâches autres que outillages du peintre et appareils thermiques </v>
      </c>
      <c r="H207" t="str">
        <f t="shared" si="14"/>
        <v>01</v>
      </c>
      <c r="I207" s="1" t="str">
        <f>_xlfn.XLOOKUP(BAREME_ABJ[[#This Row],[Matériau]],Materiau[Code],Materiau[Libellé],"ERREUR")</f>
        <v>Autres matériaux</v>
      </c>
      <c r="J207" t="str">
        <f t="shared" si="15"/>
        <v>01</v>
      </c>
      <c r="K207" t="str">
        <f>_xlfn.XLOOKUP(BAREME_ABJ[[#This Row],[Caractéristique]],Caractéristique!B:B,Caractéristique!A:A,"ERREUR")</f>
        <v>inférieur strictement à 0,5 kg</v>
      </c>
      <c r="L20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inférieur strictement à 0,5 kg</v>
      </c>
    </row>
    <row r="208" spans="1:12" x14ac:dyDescent="0.25">
      <c r="A208" s="3">
        <v>54040102</v>
      </c>
      <c r="B208" s="4">
        <v>0.16</v>
      </c>
      <c r="C208" s="5" t="s">
        <v>13</v>
      </c>
      <c r="D208" t="str">
        <f t="shared" si="12"/>
        <v>54</v>
      </c>
      <c r="E208" t="str">
        <f>_xlfn.XLOOKUP(BAREME_ABJ[[#This Row],[Famille]],Famille!B:B,Famille!A:A,"ERREUR")</f>
        <v>Entretien et aménagement du jardin</v>
      </c>
      <c r="F208" t="str">
        <f t="shared" si="13"/>
        <v>04</v>
      </c>
      <c r="G208" t="str">
        <f>_xlfn.XLOOKUP(BAREME_ABJ[[#This Row],[Type]],Type!B:B,Type!A:A,"ERREUR")</f>
        <v xml:space="preserve">Outillage à main, EPI, accessoires et bâches autres que outillages du peintre et appareils thermiques </v>
      </c>
      <c r="H208" t="str">
        <f t="shared" si="14"/>
        <v>01</v>
      </c>
      <c r="I208" s="1" t="str">
        <f>_xlfn.XLOOKUP(BAREME_ABJ[[#This Row],[Matériau]],Materiau[Code],Materiau[Libellé],"ERREUR")</f>
        <v>Autres matériaux</v>
      </c>
      <c r="J208" t="str">
        <f t="shared" si="15"/>
        <v>02</v>
      </c>
      <c r="K208" t="str">
        <f>_xlfn.XLOOKUP(BAREME_ABJ[[#This Row],[Caractéristique]],Caractéristique!B:B,Caractéristique!A:A,"ERREUR")</f>
        <v>compris entre 0,5 kg et 1 kg exclus</v>
      </c>
      <c r="L20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compris entre 0,5 kg et 1 kg exclus</v>
      </c>
    </row>
    <row r="209" spans="1:12" x14ac:dyDescent="0.25">
      <c r="A209" s="3">
        <v>54040103</v>
      </c>
      <c r="B209" s="4">
        <v>0.32</v>
      </c>
      <c r="C209" s="5" t="s">
        <v>13</v>
      </c>
      <c r="D209" t="str">
        <f t="shared" si="12"/>
        <v>54</v>
      </c>
      <c r="E209" t="str">
        <f>_xlfn.XLOOKUP(BAREME_ABJ[[#This Row],[Famille]],Famille!B:B,Famille!A:A,"ERREUR")</f>
        <v>Entretien et aménagement du jardin</v>
      </c>
      <c r="F209" t="str">
        <f t="shared" si="13"/>
        <v>04</v>
      </c>
      <c r="G209" t="str">
        <f>_xlfn.XLOOKUP(BAREME_ABJ[[#This Row],[Type]],Type!B:B,Type!A:A,"ERREUR")</f>
        <v xml:space="preserve">Outillage à main, EPI, accessoires et bâches autres que outillages du peintre et appareils thermiques </v>
      </c>
      <c r="H209" t="str">
        <f t="shared" si="14"/>
        <v>01</v>
      </c>
      <c r="I209" s="1" t="str">
        <f>_xlfn.XLOOKUP(BAREME_ABJ[[#This Row],[Matériau]],Materiau[Code],Materiau[Libellé],"ERREUR")</f>
        <v>Autres matériaux</v>
      </c>
      <c r="J209" t="str">
        <f t="shared" si="15"/>
        <v>03</v>
      </c>
      <c r="K209" t="str">
        <f>_xlfn.XLOOKUP(BAREME_ABJ[[#This Row],[Caractéristique]],Caractéristique!B:B,Caractéristique!A:A,"ERREUR")</f>
        <v>compris entre 1 kg et 2 kg exclus</v>
      </c>
      <c r="L20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compris entre 1 kg et 2 kg exclus</v>
      </c>
    </row>
    <row r="210" spans="1:12" x14ac:dyDescent="0.25">
      <c r="A210" s="3">
        <v>54040104</v>
      </c>
      <c r="B210" s="4">
        <v>0.54</v>
      </c>
      <c r="C210" s="5" t="s">
        <v>13</v>
      </c>
      <c r="D210" t="str">
        <f t="shared" si="12"/>
        <v>54</v>
      </c>
      <c r="E210" t="str">
        <f>_xlfn.XLOOKUP(BAREME_ABJ[[#This Row],[Famille]],Famille!B:B,Famille!A:A,"ERREUR")</f>
        <v>Entretien et aménagement du jardin</v>
      </c>
      <c r="F210" t="str">
        <f t="shared" si="13"/>
        <v>04</v>
      </c>
      <c r="G210" t="str">
        <f>_xlfn.XLOOKUP(BAREME_ABJ[[#This Row],[Type]],Type!B:B,Type!A:A,"ERREUR")</f>
        <v xml:space="preserve">Outillage à main, EPI, accessoires et bâches autres que outillages du peintre et appareils thermiques </v>
      </c>
      <c r="H210" t="str">
        <f t="shared" si="14"/>
        <v>01</v>
      </c>
      <c r="I210" s="1" t="str">
        <f>_xlfn.XLOOKUP(BAREME_ABJ[[#This Row],[Matériau]],Materiau[Code],Materiau[Libellé],"ERREUR")</f>
        <v>Autres matériaux</v>
      </c>
      <c r="J210" t="str">
        <f t="shared" si="15"/>
        <v>04</v>
      </c>
      <c r="K210" t="str">
        <f>_xlfn.XLOOKUP(BAREME_ABJ[[#This Row],[Caractéristique]],Caractéristique!B:B,Caractéristique!A:A,"ERREUR")</f>
        <v>compris entre 2 kg et 3 kg exclus</v>
      </c>
      <c r="L21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compris entre 2 kg et 3 kg exclus</v>
      </c>
    </row>
    <row r="211" spans="1:12" x14ac:dyDescent="0.25">
      <c r="A211" s="3">
        <v>54040105</v>
      </c>
      <c r="B211" s="4">
        <v>0.86</v>
      </c>
      <c r="C211" s="5" t="s">
        <v>13</v>
      </c>
      <c r="D211" t="str">
        <f t="shared" si="12"/>
        <v>54</v>
      </c>
      <c r="E211" t="str">
        <f>_xlfn.XLOOKUP(BAREME_ABJ[[#This Row],[Famille]],Famille!B:B,Famille!A:A,"ERREUR")</f>
        <v>Entretien et aménagement du jardin</v>
      </c>
      <c r="F211" t="str">
        <f t="shared" si="13"/>
        <v>04</v>
      </c>
      <c r="G211" t="str">
        <f>_xlfn.XLOOKUP(BAREME_ABJ[[#This Row],[Type]],Type!B:B,Type!A:A,"ERREUR")</f>
        <v xml:space="preserve">Outillage à main, EPI, accessoires et bâches autres que outillages du peintre et appareils thermiques </v>
      </c>
      <c r="H211" t="str">
        <f t="shared" si="14"/>
        <v>01</v>
      </c>
      <c r="I211" s="1" t="str">
        <f>_xlfn.XLOOKUP(BAREME_ABJ[[#This Row],[Matériau]],Materiau[Code],Materiau[Libellé],"ERREUR")</f>
        <v>Autres matériaux</v>
      </c>
      <c r="J211" t="str">
        <f t="shared" si="15"/>
        <v>05</v>
      </c>
      <c r="K211" t="str">
        <f>_xlfn.XLOOKUP(BAREME_ABJ[[#This Row],[Caractéristique]],Caractéristique!B:B,Caractéristique!A:A,"ERREUR")</f>
        <v>compris entre 3 kg et 5 kg exclus</v>
      </c>
      <c r="L21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compris entre 3 kg et 5 kg exclus</v>
      </c>
    </row>
    <row r="212" spans="1:12" x14ac:dyDescent="0.25">
      <c r="A212" s="3">
        <v>54040106</v>
      </c>
      <c r="B212" s="4">
        <v>1.51</v>
      </c>
      <c r="C212" s="5" t="s">
        <v>13</v>
      </c>
      <c r="D212" t="str">
        <f t="shared" si="12"/>
        <v>54</v>
      </c>
      <c r="E212" t="str">
        <f>_xlfn.XLOOKUP(BAREME_ABJ[[#This Row],[Famille]],Famille!B:B,Famille!A:A,"ERREUR")</f>
        <v>Entretien et aménagement du jardin</v>
      </c>
      <c r="F212" t="str">
        <f t="shared" si="13"/>
        <v>04</v>
      </c>
      <c r="G212" t="str">
        <f>_xlfn.XLOOKUP(BAREME_ABJ[[#This Row],[Type]],Type!B:B,Type!A:A,"ERREUR")</f>
        <v xml:space="preserve">Outillage à main, EPI, accessoires et bâches autres que outillages du peintre et appareils thermiques </v>
      </c>
      <c r="H212" t="str">
        <f t="shared" si="14"/>
        <v>01</v>
      </c>
      <c r="I212" s="1" t="str">
        <f>_xlfn.XLOOKUP(BAREME_ABJ[[#This Row],[Matériau]],Materiau[Code],Materiau[Libellé],"ERREUR")</f>
        <v>Autres matériaux</v>
      </c>
      <c r="J212" t="str">
        <f t="shared" si="15"/>
        <v>06</v>
      </c>
      <c r="K212" t="str">
        <f>_xlfn.XLOOKUP(BAREME_ABJ[[#This Row],[Caractéristique]],Caractéristique!B:B,Caractéristique!A:A,"ERREUR")</f>
        <v>compris entre 5 kg et 7 kg exclus</v>
      </c>
      <c r="L21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compris entre 5 kg et 7 kg exclus</v>
      </c>
    </row>
    <row r="213" spans="1:12" x14ac:dyDescent="0.25">
      <c r="A213" s="3">
        <v>54040116</v>
      </c>
      <c r="B213" s="4">
        <v>2.15</v>
      </c>
      <c r="C213" s="5" t="s">
        <v>13</v>
      </c>
      <c r="D213" t="str">
        <f t="shared" si="12"/>
        <v>54</v>
      </c>
      <c r="E213" t="str">
        <f>_xlfn.XLOOKUP(BAREME_ABJ[[#This Row],[Famille]],Famille!B:B,Famille!A:A,"ERREUR")</f>
        <v>Entretien et aménagement du jardin</v>
      </c>
      <c r="F213" t="str">
        <f t="shared" si="13"/>
        <v>04</v>
      </c>
      <c r="G213" t="str">
        <f>_xlfn.XLOOKUP(BAREME_ABJ[[#This Row],[Type]],Type!B:B,Type!A:A,"ERREUR")</f>
        <v xml:space="preserve">Outillage à main, EPI, accessoires et bâches autres que outillages du peintre et appareils thermiques </v>
      </c>
      <c r="H213" t="str">
        <f t="shared" si="14"/>
        <v>01</v>
      </c>
      <c r="I213" s="1" t="str">
        <f>_xlfn.XLOOKUP(BAREME_ABJ[[#This Row],[Matériau]],Materiau[Code],Materiau[Libellé],"ERREUR")</f>
        <v>Autres matériaux</v>
      </c>
      <c r="J213" t="str">
        <f t="shared" si="15"/>
        <v>16</v>
      </c>
      <c r="K213" t="str">
        <f>_xlfn.XLOOKUP(BAREME_ABJ[[#This Row],[Caractéristique]],Caractéristique!B:B,Caractéristique!A:A,"ERREUR")</f>
        <v>plus de 7 kg</v>
      </c>
      <c r="L21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Autres matériaux &gt; plus de 7 kg</v>
      </c>
    </row>
    <row r="214" spans="1:12" x14ac:dyDescent="0.25">
      <c r="A214" s="3">
        <v>54040200</v>
      </c>
      <c r="B214" s="4">
        <v>45</v>
      </c>
      <c r="C214" s="5" t="s">
        <v>12</v>
      </c>
      <c r="D214" t="str">
        <f t="shared" si="12"/>
        <v>54</v>
      </c>
      <c r="E214" t="str">
        <f>_xlfn.XLOOKUP(BAREME_ABJ[[#This Row],[Famille]],Famille!B:B,Famille!A:A,"ERREUR")</f>
        <v>Entretien et aménagement du jardin</v>
      </c>
      <c r="F214" t="str">
        <f t="shared" si="13"/>
        <v>04</v>
      </c>
      <c r="G214" t="str">
        <f>_xlfn.XLOOKUP(BAREME_ABJ[[#This Row],[Type]],Type!B:B,Type!A:A,"ERREUR")</f>
        <v xml:space="preserve">Outillage à main, EPI, accessoires et bâches autres que outillages du peintre et appareils thermiques </v>
      </c>
      <c r="H214" t="str">
        <f t="shared" si="14"/>
        <v>02</v>
      </c>
      <c r="I214" s="1" t="str">
        <f>_xlfn.XLOOKUP(BAREME_ABJ[[#This Row],[Matériau]],Materiau[Code],Materiau[Libellé],"ERREUR")</f>
        <v>Bois (&gt;50%)</v>
      </c>
      <c r="J214" t="str">
        <f t="shared" si="15"/>
        <v>00</v>
      </c>
      <c r="K214" t="str">
        <f>_xlfn.XLOOKUP(BAREME_ABJ[[#This Row],[Caractéristique]],Caractéristique!B:B,Caractéristique!A:A,"ERREUR")</f>
        <v>au poids</v>
      </c>
      <c r="L21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au poids</v>
      </c>
    </row>
    <row r="215" spans="1:12" x14ac:dyDescent="0.25">
      <c r="A215" s="3">
        <v>54040201</v>
      </c>
      <c r="B215" s="4">
        <v>0.01</v>
      </c>
      <c r="C215" s="5" t="s">
        <v>13</v>
      </c>
      <c r="D215" t="str">
        <f t="shared" si="12"/>
        <v>54</v>
      </c>
      <c r="E215" t="str">
        <f>_xlfn.XLOOKUP(BAREME_ABJ[[#This Row],[Famille]],Famille!B:B,Famille!A:A,"ERREUR")</f>
        <v>Entretien et aménagement du jardin</v>
      </c>
      <c r="F215" t="str">
        <f t="shared" si="13"/>
        <v>04</v>
      </c>
      <c r="G215" t="str">
        <f>_xlfn.XLOOKUP(BAREME_ABJ[[#This Row],[Type]],Type!B:B,Type!A:A,"ERREUR")</f>
        <v xml:space="preserve">Outillage à main, EPI, accessoires et bâches autres que outillages du peintre et appareils thermiques </v>
      </c>
      <c r="H215" t="str">
        <f t="shared" si="14"/>
        <v>02</v>
      </c>
      <c r="I215" s="1" t="str">
        <f>_xlfn.XLOOKUP(BAREME_ABJ[[#This Row],[Matériau]],Materiau[Code],Materiau[Libellé],"ERREUR")</f>
        <v>Bois (&gt;50%)</v>
      </c>
      <c r="J215" t="str">
        <f t="shared" si="15"/>
        <v>01</v>
      </c>
      <c r="K215" t="str">
        <f>_xlfn.XLOOKUP(BAREME_ABJ[[#This Row],[Caractéristique]],Caractéristique!B:B,Caractéristique!A:A,"ERREUR")</f>
        <v>inférieur strictement à 0,5 kg</v>
      </c>
      <c r="L21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inférieur strictement à 0,5 kg</v>
      </c>
    </row>
    <row r="216" spans="1:12" x14ac:dyDescent="0.25">
      <c r="A216" s="3">
        <v>54040202</v>
      </c>
      <c r="B216" s="4">
        <v>0.03</v>
      </c>
      <c r="C216" s="5" t="s">
        <v>13</v>
      </c>
      <c r="D216" t="str">
        <f t="shared" si="12"/>
        <v>54</v>
      </c>
      <c r="E216" t="str">
        <f>_xlfn.XLOOKUP(BAREME_ABJ[[#This Row],[Famille]],Famille!B:B,Famille!A:A,"ERREUR")</f>
        <v>Entretien et aménagement du jardin</v>
      </c>
      <c r="F216" t="str">
        <f t="shared" si="13"/>
        <v>04</v>
      </c>
      <c r="G216" t="str">
        <f>_xlfn.XLOOKUP(BAREME_ABJ[[#This Row],[Type]],Type!B:B,Type!A:A,"ERREUR")</f>
        <v xml:space="preserve">Outillage à main, EPI, accessoires et bâches autres que outillages du peintre et appareils thermiques </v>
      </c>
      <c r="H216" t="str">
        <f t="shared" si="14"/>
        <v>02</v>
      </c>
      <c r="I216" s="1" t="str">
        <f>_xlfn.XLOOKUP(BAREME_ABJ[[#This Row],[Matériau]],Materiau[Code],Materiau[Libellé],"ERREUR")</f>
        <v>Bois (&gt;50%)</v>
      </c>
      <c r="J216" t="str">
        <f t="shared" si="15"/>
        <v>02</v>
      </c>
      <c r="K216" t="str">
        <f>_xlfn.XLOOKUP(BAREME_ABJ[[#This Row],[Caractéristique]],Caractéristique!B:B,Caractéristique!A:A,"ERREUR")</f>
        <v>compris entre 0,5 kg et 1 kg exclus</v>
      </c>
      <c r="L21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compris entre 0,5 kg et 1 kg exclus</v>
      </c>
    </row>
    <row r="217" spans="1:12" x14ac:dyDescent="0.25">
      <c r="A217" s="3">
        <v>54040203</v>
      </c>
      <c r="B217" s="4">
        <v>7.0000000000000007E-2</v>
      </c>
      <c r="C217" s="5" t="s">
        <v>13</v>
      </c>
      <c r="D217" t="str">
        <f t="shared" si="12"/>
        <v>54</v>
      </c>
      <c r="E217" t="str">
        <f>_xlfn.XLOOKUP(BAREME_ABJ[[#This Row],[Famille]],Famille!B:B,Famille!A:A,"ERREUR")</f>
        <v>Entretien et aménagement du jardin</v>
      </c>
      <c r="F217" t="str">
        <f t="shared" si="13"/>
        <v>04</v>
      </c>
      <c r="G217" t="str">
        <f>_xlfn.XLOOKUP(BAREME_ABJ[[#This Row],[Type]],Type!B:B,Type!A:A,"ERREUR")</f>
        <v xml:space="preserve">Outillage à main, EPI, accessoires et bâches autres que outillages du peintre et appareils thermiques </v>
      </c>
      <c r="H217" t="str">
        <f t="shared" si="14"/>
        <v>02</v>
      </c>
      <c r="I217" s="1" t="str">
        <f>_xlfn.XLOOKUP(BAREME_ABJ[[#This Row],[Matériau]],Materiau[Code],Materiau[Libellé],"ERREUR")</f>
        <v>Bois (&gt;50%)</v>
      </c>
      <c r="J217" t="str">
        <f t="shared" si="15"/>
        <v>03</v>
      </c>
      <c r="K217" t="str">
        <f>_xlfn.XLOOKUP(BAREME_ABJ[[#This Row],[Caractéristique]],Caractéristique!B:B,Caractéristique!A:A,"ERREUR")</f>
        <v>compris entre 1 kg et 2 kg exclus</v>
      </c>
      <c r="L21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compris entre 1 kg et 2 kg exclus</v>
      </c>
    </row>
    <row r="218" spans="1:12" x14ac:dyDescent="0.25">
      <c r="A218" s="3">
        <v>54040204</v>
      </c>
      <c r="B218" s="4">
        <v>0.11</v>
      </c>
      <c r="C218" s="5" t="s">
        <v>13</v>
      </c>
      <c r="D218" t="str">
        <f t="shared" si="12"/>
        <v>54</v>
      </c>
      <c r="E218" t="str">
        <f>_xlfn.XLOOKUP(BAREME_ABJ[[#This Row],[Famille]],Famille!B:B,Famille!A:A,"ERREUR")</f>
        <v>Entretien et aménagement du jardin</v>
      </c>
      <c r="F218" t="str">
        <f t="shared" si="13"/>
        <v>04</v>
      </c>
      <c r="G218" t="str">
        <f>_xlfn.XLOOKUP(BAREME_ABJ[[#This Row],[Type]],Type!B:B,Type!A:A,"ERREUR")</f>
        <v xml:space="preserve">Outillage à main, EPI, accessoires et bâches autres que outillages du peintre et appareils thermiques </v>
      </c>
      <c r="H218" t="str">
        <f t="shared" si="14"/>
        <v>02</v>
      </c>
      <c r="I218" s="1" t="str">
        <f>_xlfn.XLOOKUP(BAREME_ABJ[[#This Row],[Matériau]],Materiau[Code],Materiau[Libellé],"ERREUR")</f>
        <v>Bois (&gt;50%)</v>
      </c>
      <c r="J218" t="str">
        <f t="shared" si="15"/>
        <v>04</v>
      </c>
      <c r="K218" t="str">
        <f>_xlfn.XLOOKUP(BAREME_ABJ[[#This Row],[Caractéristique]],Caractéristique!B:B,Caractéristique!A:A,"ERREUR")</f>
        <v>compris entre 2 kg et 3 kg exclus</v>
      </c>
      <c r="L21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compris entre 2 kg et 3 kg exclus</v>
      </c>
    </row>
    <row r="219" spans="1:12" x14ac:dyDescent="0.25">
      <c r="A219" s="3">
        <v>54040205</v>
      </c>
      <c r="B219" s="4">
        <v>0.18</v>
      </c>
      <c r="C219" s="5" t="s">
        <v>13</v>
      </c>
      <c r="D219" t="str">
        <f t="shared" si="12"/>
        <v>54</v>
      </c>
      <c r="E219" t="str">
        <f>_xlfn.XLOOKUP(BAREME_ABJ[[#This Row],[Famille]],Famille!B:B,Famille!A:A,"ERREUR")</f>
        <v>Entretien et aménagement du jardin</v>
      </c>
      <c r="F219" t="str">
        <f t="shared" si="13"/>
        <v>04</v>
      </c>
      <c r="G219" t="str">
        <f>_xlfn.XLOOKUP(BAREME_ABJ[[#This Row],[Type]],Type!B:B,Type!A:A,"ERREUR")</f>
        <v xml:space="preserve">Outillage à main, EPI, accessoires et bâches autres que outillages du peintre et appareils thermiques </v>
      </c>
      <c r="H219" t="str">
        <f t="shared" si="14"/>
        <v>02</v>
      </c>
      <c r="I219" s="1" t="str">
        <f>_xlfn.XLOOKUP(BAREME_ABJ[[#This Row],[Matériau]],Materiau[Code],Materiau[Libellé],"ERREUR")</f>
        <v>Bois (&gt;50%)</v>
      </c>
      <c r="J219" t="str">
        <f t="shared" si="15"/>
        <v>05</v>
      </c>
      <c r="K219" t="str">
        <f>_xlfn.XLOOKUP(BAREME_ABJ[[#This Row],[Caractéristique]],Caractéristique!B:B,Caractéristique!A:A,"ERREUR")</f>
        <v>compris entre 3 kg et 5 kg exclus</v>
      </c>
      <c r="L21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compris entre 3 kg et 5 kg exclus</v>
      </c>
    </row>
    <row r="220" spans="1:12" x14ac:dyDescent="0.25">
      <c r="A220" s="3">
        <v>54040206</v>
      </c>
      <c r="B220" s="4">
        <v>0.32</v>
      </c>
      <c r="C220" s="5" t="s">
        <v>13</v>
      </c>
      <c r="D220" t="str">
        <f t="shared" si="12"/>
        <v>54</v>
      </c>
      <c r="E220" t="str">
        <f>_xlfn.XLOOKUP(BAREME_ABJ[[#This Row],[Famille]],Famille!B:B,Famille!A:A,"ERREUR")</f>
        <v>Entretien et aménagement du jardin</v>
      </c>
      <c r="F220" t="str">
        <f t="shared" si="13"/>
        <v>04</v>
      </c>
      <c r="G220" t="str">
        <f>_xlfn.XLOOKUP(BAREME_ABJ[[#This Row],[Type]],Type!B:B,Type!A:A,"ERREUR")</f>
        <v xml:space="preserve">Outillage à main, EPI, accessoires et bâches autres que outillages du peintre et appareils thermiques </v>
      </c>
      <c r="H220" t="str">
        <f t="shared" si="14"/>
        <v>02</v>
      </c>
      <c r="I220" s="1" t="str">
        <f>_xlfn.XLOOKUP(BAREME_ABJ[[#This Row],[Matériau]],Materiau[Code],Materiau[Libellé],"ERREUR")</f>
        <v>Bois (&gt;50%)</v>
      </c>
      <c r="J220" t="str">
        <f t="shared" si="15"/>
        <v>06</v>
      </c>
      <c r="K220" t="str">
        <f>_xlfn.XLOOKUP(BAREME_ABJ[[#This Row],[Caractéristique]],Caractéristique!B:B,Caractéristique!A:A,"ERREUR")</f>
        <v>compris entre 5 kg et 7 kg exclus</v>
      </c>
      <c r="L22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compris entre 5 kg et 7 kg exclus</v>
      </c>
    </row>
    <row r="221" spans="1:12" x14ac:dyDescent="0.25">
      <c r="A221" s="3">
        <v>54040216</v>
      </c>
      <c r="B221" s="4">
        <v>0.45</v>
      </c>
      <c r="C221" s="5" t="s">
        <v>13</v>
      </c>
      <c r="D221" t="str">
        <f t="shared" si="12"/>
        <v>54</v>
      </c>
      <c r="E221" t="str">
        <f>_xlfn.XLOOKUP(BAREME_ABJ[[#This Row],[Famille]],Famille!B:B,Famille!A:A,"ERREUR")</f>
        <v>Entretien et aménagement du jardin</v>
      </c>
      <c r="F221" t="str">
        <f t="shared" si="13"/>
        <v>04</v>
      </c>
      <c r="G221" t="str">
        <f>_xlfn.XLOOKUP(BAREME_ABJ[[#This Row],[Type]],Type!B:B,Type!A:A,"ERREUR")</f>
        <v xml:space="preserve">Outillage à main, EPI, accessoires et bâches autres que outillages du peintre et appareils thermiques </v>
      </c>
      <c r="H221" t="str">
        <f t="shared" si="14"/>
        <v>02</v>
      </c>
      <c r="I221" s="1" t="str">
        <f>_xlfn.XLOOKUP(BAREME_ABJ[[#This Row],[Matériau]],Materiau[Code],Materiau[Libellé],"ERREUR")</f>
        <v>Bois (&gt;50%)</v>
      </c>
      <c r="J221" t="str">
        <f t="shared" si="15"/>
        <v>16</v>
      </c>
      <c r="K221" t="str">
        <f>_xlfn.XLOOKUP(BAREME_ABJ[[#This Row],[Caractéristique]],Caractéristique!B:B,Caractéristique!A:A,"ERREUR")</f>
        <v>plus de 7 kg</v>
      </c>
      <c r="L22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Bois (&gt;50%) &gt; plus de 7 kg</v>
      </c>
    </row>
    <row r="222" spans="1:12" x14ac:dyDescent="0.25">
      <c r="A222" s="3">
        <v>54040300</v>
      </c>
      <c r="B222" s="4">
        <v>5</v>
      </c>
      <c r="C222" s="5" t="s">
        <v>12</v>
      </c>
      <c r="D222" t="str">
        <f t="shared" si="12"/>
        <v>54</v>
      </c>
      <c r="E222" t="str">
        <f>_xlfn.XLOOKUP(BAREME_ABJ[[#This Row],[Famille]],Famille!B:B,Famille!A:A,"ERREUR")</f>
        <v>Entretien et aménagement du jardin</v>
      </c>
      <c r="F222" t="str">
        <f t="shared" si="13"/>
        <v>04</v>
      </c>
      <c r="G222" t="str">
        <f>_xlfn.XLOOKUP(BAREME_ABJ[[#This Row],[Type]],Type!B:B,Type!A:A,"ERREUR")</f>
        <v xml:space="preserve">Outillage à main, EPI, accessoires et bâches autres que outillages du peintre et appareils thermiques </v>
      </c>
      <c r="H222" t="str">
        <f t="shared" si="14"/>
        <v>03</v>
      </c>
      <c r="I222" s="1" t="str">
        <f>_xlfn.XLOOKUP(BAREME_ABJ[[#This Row],[Matériau]],Materiau[Code],Materiau[Libellé],"ERREUR")</f>
        <v>Matériaux inertes (&gt;90%)</v>
      </c>
      <c r="J222" t="str">
        <f t="shared" si="15"/>
        <v>00</v>
      </c>
      <c r="K222" t="str">
        <f>_xlfn.XLOOKUP(BAREME_ABJ[[#This Row],[Caractéristique]],Caractéristique!B:B,Caractéristique!A:A,"ERREUR")</f>
        <v>au poids</v>
      </c>
      <c r="L22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au poids</v>
      </c>
    </row>
    <row r="223" spans="1:12" x14ac:dyDescent="0.25">
      <c r="A223" s="3">
        <v>54040301</v>
      </c>
      <c r="B223" s="4">
        <v>0.01</v>
      </c>
      <c r="C223" s="5" t="s">
        <v>13</v>
      </c>
      <c r="D223" t="str">
        <f t="shared" si="12"/>
        <v>54</v>
      </c>
      <c r="E223" t="str">
        <f>_xlfn.XLOOKUP(BAREME_ABJ[[#This Row],[Famille]],Famille!B:B,Famille!A:A,"ERREUR")</f>
        <v>Entretien et aménagement du jardin</v>
      </c>
      <c r="F223" t="str">
        <f t="shared" si="13"/>
        <v>04</v>
      </c>
      <c r="G223" t="str">
        <f>_xlfn.XLOOKUP(BAREME_ABJ[[#This Row],[Type]],Type!B:B,Type!A:A,"ERREUR")</f>
        <v xml:space="preserve">Outillage à main, EPI, accessoires et bâches autres que outillages du peintre et appareils thermiques </v>
      </c>
      <c r="H223" t="str">
        <f t="shared" si="14"/>
        <v>03</v>
      </c>
      <c r="I223" s="1" t="str">
        <f>_xlfn.XLOOKUP(BAREME_ABJ[[#This Row],[Matériau]],Materiau[Code],Materiau[Libellé],"ERREUR")</f>
        <v>Matériaux inertes (&gt;90%)</v>
      </c>
      <c r="J223" t="str">
        <f t="shared" si="15"/>
        <v>01</v>
      </c>
      <c r="K223" t="str">
        <f>_xlfn.XLOOKUP(BAREME_ABJ[[#This Row],[Caractéristique]],Caractéristique!B:B,Caractéristique!A:A,"ERREUR")</f>
        <v>inférieur strictement à 0,5 kg</v>
      </c>
      <c r="L22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inférieur strictement à 0,5 kg</v>
      </c>
    </row>
    <row r="224" spans="1:12" x14ac:dyDescent="0.25">
      <c r="A224" s="3">
        <v>54040302</v>
      </c>
      <c r="B224" s="4">
        <v>0.01</v>
      </c>
      <c r="C224" s="5" t="s">
        <v>13</v>
      </c>
      <c r="D224" t="str">
        <f t="shared" si="12"/>
        <v>54</v>
      </c>
      <c r="E224" t="str">
        <f>_xlfn.XLOOKUP(BAREME_ABJ[[#This Row],[Famille]],Famille!B:B,Famille!A:A,"ERREUR")</f>
        <v>Entretien et aménagement du jardin</v>
      </c>
      <c r="F224" t="str">
        <f t="shared" si="13"/>
        <v>04</v>
      </c>
      <c r="G224" t="str">
        <f>_xlfn.XLOOKUP(BAREME_ABJ[[#This Row],[Type]],Type!B:B,Type!A:A,"ERREUR")</f>
        <v xml:space="preserve">Outillage à main, EPI, accessoires et bâches autres que outillages du peintre et appareils thermiques </v>
      </c>
      <c r="H224" t="str">
        <f t="shared" si="14"/>
        <v>03</v>
      </c>
      <c r="I224" s="1" t="str">
        <f>_xlfn.XLOOKUP(BAREME_ABJ[[#This Row],[Matériau]],Materiau[Code],Materiau[Libellé],"ERREUR")</f>
        <v>Matériaux inertes (&gt;90%)</v>
      </c>
      <c r="J224" t="str">
        <f t="shared" si="15"/>
        <v>02</v>
      </c>
      <c r="K224" t="str">
        <f>_xlfn.XLOOKUP(BAREME_ABJ[[#This Row],[Caractéristique]],Caractéristique!B:B,Caractéristique!A:A,"ERREUR")</f>
        <v>compris entre 0,5 kg et 1 kg exclus</v>
      </c>
      <c r="L22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compris entre 0,5 kg et 1 kg exclus</v>
      </c>
    </row>
    <row r="225" spans="1:12" x14ac:dyDescent="0.25">
      <c r="A225" s="3">
        <v>54040303</v>
      </c>
      <c r="B225" s="4">
        <v>0.01</v>
      </c>
      <c r="C225" s="5" t="s">
        <v>13</v>
      </c>
      <c r="D225" t="str">
        <f t="shared" si="12"/>
        <v>54</v>
      </c>
      <c r="E225" t="str">
        <f>_xlfn.XLOOKUP(BAREME_ABJ[[#This Row],[Famille]],Famille!B:B,Famille!A:A,"ERREUR")</f>
        <v>Entretien et aménagement du jardin</v>
      </c>
      <c r="F225" t="str">
        <f t="shared" si="13"/>
        <v>04</v>
      </c>
      <c r="G225" t="str">
        <f>_xlfn.XLOOKUP(BAREME_ABJ[[#This Row],[Type]],Type!B:B,Type!A:A,"ERREUR")</f>
        <v xml:space="preserve">Outillage à main, EPI, accessoires et bâches autres que outillages du peintre et appareils thermiques </v>
      </c>
      <c r="H225" t="str">
        <f t="shared" si="14"/>
        <v>03</v>
      </c>
      <c r="I225" s="1" t="str">
        <f>_xlfn.XLOOKUP(BAREME_ABJ[[#This Row],[Matériau]],Materiau[Code],Materiau[Libellé],"ERREUR")</f>
        <v>Matériaux inertes (&gt;90%)</v>
      </c>
      <c r="J225" t="str">
        <f t="shared" si="15"/>
        <v>03</v>
      </c>
      <c r="K225" t="str">
        <f>_xlfn.XLOOKUP(BAREME_ABJ[[#This Row],[Caractéristique]],Caractéristique!B:B,Caractéristique!A:A,"ERREUR")</f>
        <v>compris entre 1 kg et 2 kg exclus</v>
      </c>
      <c r="L22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compris entre 1 kg et 2 kg exclus</v>
      </c>
    </row>
    <row r="226" spans="1:12" x14ac:dyDescent="0.25">
      <c r="A226" s="3">
        <v>54040304</v>
      </c>
      <c r="B226" s="4">
        <v>0.01</v>
      </c>
      <c r="C226" s="5" t="s">
        <v>13</v>
      </c>
      <c r="D226" t="str">
        <f t="shared" si="12"/>
        <v>54</v>
      </c>
      <c r="E226" t="str">
        <f>_xlfn.XLOOKUP(BAREME_ABJ[[#This Row],[Famille]],Famille!B:B,Famille!A:A,"ERREUR")</f>
        <v>Entretien et aménagement du jardin</v>
      </c>
      <c r="F226" t="str">
        <f t="shared" si="13"/>
        <v>04</v>
      </c>
      <c r="G226" t="str">
        <f>_xlfn.XLOOKUP(BAREME_ABJ[[#This Row],[Type]],Type!B:B,Type!A:A,"ERREUR")</f>
        <v xml:space="preserve">Outillage à main, EPI, accessoires et bâches autres que outillages du peintre et appareils thermiques </v>
      </c>
      <c r="H226" t="str">
        <f t="shared" si="14"/>
        <v>03</v>
      </c>
      <c r="I226" s="1" t="str">
        <f>_xlfn.XLOOKUP(BAREME_ABJ[[#This Row],[Matériau]],Materiau[Code],Materiau[Libellé],"ERREUR")</f>
        <v>Matériaux inertes (&gt;90%)</v>
      </c>
      <c r="J226" t="str">
        <f t="shared" si="15"/>
        <v>04</v>
      </c>
      <c r="K226" t="str">
        <f>_xlfn.XLOOKUP(BAREME_ABJ[[#This Row],[Caractéristique]],Caractéristique!B:B,Caractéristique!A:A,"ERREUR")</f>
        <v>compris entre 2 kg et 3 kg exclus</v>
      </c>
      <c r="L22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compris entre 2 kg et 3 kg exclus</v>
      </c>
    </row>
    <row r="227" spans="1:12" x14ac:dyDescent="0.25">
      <c r="A227" s="3">
        <v>54040305</v>
      </c>
      <c r="B227" s="4">
        <v>0.02</v>
      </c>
      <c r="C227" s="5" t="s">
        <v>13</v>
      </c>
      <c r="D227" t="str">
        <f t="shared" si="12"/>
        <v>54</v>
      </c>
      <c r="E227" t="str">
        <f>_xlfn.XLOOKUP(BAREME_ABJ[[#This Row],[Famille]],Famille!B:B,Famille!A:A,"ERREUR")</f>
        <v>Entretien et aménagement du jardin</v>
      </c>
      <c r="F227" t="str">
        <f t="shared" si="13"/>
        <v>04</v>
      </c>
      <c r="G227" t="str">
        <f>_xlfn.XLOOKUP(BAREME_ABJ[[#This Row],[Type]],Type!B:B,Type!A:A,"ERREUR")</f>
        <v xml:space="preserve">Outillage à main, EPI, accessoires et bâches autres que outillages du peintre et appareils thermiques </v>
      </c>
      <c r="H227" t="str">
        <f t="shared" si="14"/>
        <v>03</v>
      </c>
      <c r="I227" s="1" t="str">
        <f>_xlfn.XLOOKUP(BAREME_ABJ[[#This Row],[Matériau]],Materiau[Code],Materiau[Libellé],"ERREUR")</f>
        <v>Matériaux inertes (&gt;90%)</v>
      </c>
      <c r="J227" t="str">
        <f t="shared" si="15"/>
        <v>05</v>
      </c>
      <c r="K227" t="str">
        <f>_xlfn.XLOOKUP(BAREME_ABJ[[#This Row],[Caractéristique]],Caractéristique!B:B,Caractéristique!A:A,"ERREUR")</f>
        <v>compris entre 3 kg et 5 kg exclus</v>
      </c>
      <c r="L22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compris entre 3 kg et 5 kg exclus</v>
      </c>
    </row>
    <row r="228" spans="1:12" x14ac:dyDescent="0.25">
      <c r="A228" s="3">
        <v>54040306</v>
      </c>
      <c r="B228" s="4">
        <v>0.04</v>
      </c>
      <c r="C228" s="5" t="s">
        <v>13</v>
      </c>
      <c r="D228" t="str">
        <f t="shared" si="12"/>
        <v>54</v>
      </c>
      <c r="E228" t="str">
        <f>_xlfn.XLOOKUP(BAREME_ABJ[[#This Row],[Famille]],Famille!B:B,Famille!A:A,"ERREUR")</f>
        <v>Entretien et aménagement du jardin</v>
      </c>
      <c r="F228" t="str">
        <f t="shared" si="13"/>
        <v>04</v>
      </c>
      <c r="G228" t="str">
        <f>_xlfn.XLOOKUP(BAREME_ABJ[[#This Row],[Type]],Type!B:B,Type!A:A,"ERREUR")</f>
        <v xml:space="preserve">Outillage à main, EPI, accessoires et bâches autres que outillages du peintre et appareils thermiques </v>
      </c>
      <c r="H228" t="str">
        <f t="shared" si="14"/>
        <v>03</v>
      </c>
      <c r="I228" s="1" t="str">
        <f>_xlfn.XLOOKUP(BAREME_ABJ[[#This Row],[Matériau]],Materiau[Code],Materiau[Libellé],"ERREUR")</f>
        <v>Matériaux inertes (&gt;90%)</v>
      </c>
      <c r="J228" t="str">
        <f t="shared" si="15"/>
        <v>06</v>
      </c>
      <c r="K228" t="str">
        <f>_xlfn.XLOOKUP(BAREME_ABJ[[#This Row],[Caractéristique]],Caractéristique!B:B,Caractéristique!A:A,"ERREUR")</f>
        <v>compris entre 5 kg et 7 kg exclus</v>
      </c>
      <c r="L22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compris entre 5 kg et 7 kg exclus</v>
      </c>
    </row>
    <row r="229" spans="1:12" x14ac:dyDescent="0.25">
      <c r="A229" s="3">
        <v>54040316</v>
      </c>
      <c r="B229" s="4">
        <v>0.05</v>
      </c>
      <c r="C229" s="5" t="s">
        <v>13</v>
      </c>
      <c r="D229" t="str">
        <f t="shared" si="12"/>
        <v>54</v>
      </c>
      <c r="E229" t="str">
        <f>_xlfn.XLOOKUP(BAREME_ABJ[[#This Row],[Famille]],Famille!B:B,Famille!A:A,"ERREUR")</f>
        <v>Entretien et aménagement du jardin</v>
      </c>
      <c r="F229" t="str">
        <f t="shared" si="13"/>
        <v>04</v>
      </c>
      <c r="G229" t="str">
        <f>_xlfn.XLOOKUP(BAREME_ABJ[[#This Row],[Type]],Type!B:B,Type!A:A,"ERREUR")</f>
        <v xml:space="preserve">Outillage à main, EPI, accessoires et bâches autres que outillages du peintre et appareils thermiques </v>
      </c>
      <c r="H229" t="str">
        <f t="shared" si="14"/>
        <v>03</v>
      </c>
      <c r="I229" s="1" t="str">
        <f>_xlfn.XLOOKUP(BAREME_ABJ[[#This Row],[Matériau]],Materiau[Code],Materiau[Libellé],"ERREUR")</f>
        <v>Matériaux inertes (&gt;90%)</v>
      </c>
      <c r="J229" t="str">
        <f t="shared" si="15"/>
        <v>16</v>
      </c>
      <c r="K229" t="str">
        <f>_xlfn.XLOOKUP(BAREME_ABJ[[#This Row],[Caractéristique]],Caractéristique!B:B,Caractéristique!A:A,"ERREUR")</f>
        <v>plus de 7 kg</v>
      </c>
      <c r="L22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Matériaux inertes (&gt;90%) &gt; plus de 7 kg</v>
      </c>
    </row>
    <row r="230" spans="1:12" x14ac:dyDescent="0.25">
      <c r="A230" s="3">
        <v>54040400</v>
      </c>
      <c r="B230" s="4">
        <v>10</v>
      </c>
      <c r="C230" s="5" t="s">
        <v>12</v>
      </c>
      <c r="D230" t="str">
        <f t="shared" si="12"/>
        <v>54</v>
      </c>
      <c r="E230" t="str">
        <f>_xlfn.XLOOKUP(BAREME_ABJ[[#This Row],[Famille]],Famille!B:B,Famille!A:A,"ERREUR")</f>
        <v>Entretien et aménagement du jardin</v>
      </c>
      <c r="F230" t="str">
        <f t="shared" si="13"/>
        <v>04</v>
      </c>
      <c r="G230" t="str">
        <f>_xlfn.XLOOKUP(BAREME_ABJ[[#This Row],[Type]],Type!B:B,Type!A:A,"ERREUR")</f>
        <v xml:space="preserve">Outillage à main, EPI, accessoires et bâches autres que outillages du peintre et appareils thermiques </v>
      </c>
      <c r="H230" t="str">
        <f t="shared" si="14"/>
        <v>04</v>
      </c>
      <c r="I230" s="1" t="str">
        <f>_xlfn.XLOOKUP(BAREME_ABJ[[#This Row],[Matériau]],Materiau[Code],Materiau[Libellé],"ERREUR")</f>
        <v>Métal (&gt;50%)</v>
      </c>
      <c r="J230" t="str">
        <f t="shared" si="15"/>
        <v>00</v>
      </c>
      <c r="K230" t="str">
        <f>_xlfn.XLOOKUP(BAREME_ABJ[[#This Row],[Caractéristique]],Caractéristique!B:B,Caractéristique!A:A,"ERREUR")</f>
        <v>au poids</v>
      </c>
      <c r="L23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au poids</v>
      </c>
    </row>
    <row r="231" spans="1:12" x14ac:dyDescent="0.25">
      <c r="A231" s="3">
        <v>54040401</v>
      </c>
      <c r="B231" s="4">
        <v>0.01</v>
      </c>
      <c r="C231" s="5" t="s">
        <v>13</v>
      </c>
      <c r="D231" t="str">
        <f t="shared" si="12"/>
        <v>54</v>
      </c>
      <c r="E231" t="str">
        <f>_xlfn.XLOOKUP(BAREME_ABJ[[#This Row],[Famille]],Famille!B:B,Famille!A:A,"ERREUR")</f>
        <v>Entretien et aménagement du jardin</v>
      </c>
      <c r="F231" t="str">
        <f t="shared" si="13"/>
        <v>04</v>
      </c>
      <c r="G231" t="str">
        <f>_xlfn.XLOOKUP(BAREME_ABJ[[#This Row],[Type]],Type!B:B,Type!A:A,"ERREUR")</f>
        <v xml:space="preserve">Outillage à main, EPI, accessoires et bâches autres que outillages du peintre et appareils thermiques </v>
      </c>
      <c r="H231" t="str">
        <f t="shared" si="14"/>
        <v>04</v>
      </c>
      <c r="I231" s="1" t="str">
        <f>_xlfn.XLOOKUP(BAREME_ABJ[[#This Row],[Matériau]],Materiau[Code],Materiau[Libellé],"ERREUR")</f>
        <v>Métal (&gt;50%)</v>
      </c>
      <c r="J231" t="str">
        <f t="shared" si="15"/>
        <v>01</v>
      </c>
      <c r="K231" t="str">
        <f>_xlfn.XLOOKUP(BAREME_ABJ[[#This Row],[Caractéristique]],Caractéristique!B:B,Caractéristique!A:A,"ERREUR")</f>
        <v>inférieur strictement à 0,5 kg</v>
      </c>
      <c r="L23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inférieur strictement à 0,5 kg</v>
      </c>
    </row>
    <row r="232" spans="1:12" x14ac:dyDescent="0.25">
      <c r="A232" s="3">
        <v>54040402</v>
      </c>
      <c r="B232" s="4">
        <v>0.01</v>
      </c>
      <c r="C232" s="5" t="s">
        <v>13</v>
      </c>
      <c r="D232" t="str">
        <f t="shared" si="12"/>
        <v>54</v>
      </c>
      <c r="E232" t="str">
        <f>_xlfn.XLOOKUP(BAREME_ABJ[[#This Row],[Famille]],Famille!B:B,Famille!A:A,"ERREUR")</f>
        <v>Entretien et aménagement du jardin</v>
      </c>
      <c r="F232" t="str">
        <f t="shared" si="13"/>
        <v>04</v>
      </c>
      <c r="G232" t="str">
        <f>_xlfn.XLOOKUP(BAREME_ABJ[[#This Row],[Type]],Type!B:B,Type!A:A,"ERREUR")</f>
        <v xml:space="preserve">Outillage à main, EPI, accessoires et bâches autres que outillages du peintre et appareils thermiques </v>
      </c>
      <c r="H232" t="str">
        <f t="shared" si="14"/>
        <v>04</v>
      </c>
      <c r="I232" s="1" t="str">
        <f>_xlfn.XLOOKUP(BAREME_ABJ[[#This Row],[Matériau]],Materiau[Code],Materiau[Libellé],"ERREUR")</f>
        <v>Métal (&gt;50%)</v>
      </c>
      <c r="J232" t="str">
        <f t="shared" si="15"/>
        <v>02</v>
      </c>
      <c r="K232" t="str">
        <f>_xlfn.XLOOKUP(BAREME_ABJ[[#This Row],[Caractéristique]],Caractéristique!B:B,Caractéristique!A:A,"ERREUR")</f>
        <v>compris entre 0,5 kg et 1 kg exclus</v>
      </c>
      <c r="L23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compris entre 0,5 kg et 1 kg exclus</v>
      </c>
    </row>
    <row r="233" spans="1:12" x14ac:dyDescent="0.25">
      <c r="A233" s="3">
        <v>54040403</v>
      </c>
      <c r="B233" s="4">
        <v>0.02</v>
      </c>
      <c r="C233" s="5" t="s">
        <v>13</v>
      </c>
      <c r="D233" t="str">
        <f t="shared" si="12"/>
        <v>54</v>
      </c>
      <c r="E233" t="str">
        <f>_xlfn.XLOOKUP(BAREME_ABJ[[#This Row],[Famille]],Famille!B:B,Famille!A:A,"ERREUR")</f>
        <v>Entretien et aménagement du jardin</v>
      </c>
      <c r="F233" t="str">
        <f t="shared" si="13"/>
        <v>04</v>
      </c>
      <c r="G233" t="str">
        <f>_xlfn.XLOOKUP(BAREME_ABJ[[#This Row],[Type]],Type!B:B,Type!A:A,"ERREUR")</f>
        <v xml:space="preserve">Outillage à main, EPI, accessoires et bâches autres que outillages du peintre et appareils thermiques </v>
      </c>
      <c r="H233" t="str">
        <f t="shared" si="14"/>
        <v>04</v>
      </c>
      <c r="I233" s="1" t="str">
        <f>_xlfn.XLOOKUP(BAREME_ABJ[[#This Row],[Matériau]],Materiau[Code],Materiau[Libellé],"ERREUR")</f>
        <v>Métal (&gt;50%)</v>
      </c>
      <c r="J233" t="str">
        <f t="shared" si="15"/>
        <v>03</v>
      </c>
      <c r="K233" t="str">
        <f>_xlfn.XLOOKUP(BAREME_ABJ[[#This Row],[Caractéristique]],Caractéristique!B:B,Caractéristique!A:A,"ERREUR")</f>
        <v>compris entre 1 kg et 2 kg exclus</v>
      </c>
      <c r="L23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compris entre 1 kg et 2 kg exclus</v>
      </c>
    </row>
    <row r="234" spans="1:12" x14ac:dyDescent="0.25">
      <c r="A234" s="3">
        <v>54040404</v>
      </c>
      <c r="B234" s="4">
        <v>0.03</v>
      </c>
      <c r="C234" s="5" t="s">
        <v>13</v>
      </c>
      <c r="D234" t="str">
        <f t="shared" si="12"/>
        <v>54</v>
      </c>
      <c r="E234" t="str">
        <f>_xlfn.XLOOKUP(BAREME_ABJ[[#This Row],[Famille]],Famille!B:B,Famille!A:A,"ERREUR")</f>
        <v>Entretien et aménagement du jardin</v>
      </c>
      <c r="F234" t="str">
        <f t="shared" si="13"/>
        <v>04</v>
      </c>
      <c r="G234" t="str">
        <f>_xlfn.XLOOKUP(BAREME_ABJ[[#This Row],[Type]],Type!B:B,Type!A:A,"ERREUR")</f>
        <v xml:space="preserve">Outillage à main, EPI, accessoires et bâches autres que outillages du peintre et appareils thermiques </v>
      </c>
      <c r="H234" t="str">
        <f t="shared" si="14"/>
        <v>04</v>
      </c>
      <c r="I234" s="1" t="str">
        <f>_xlfn.XLOOKUP(BAREME_ABJ[[#This Row],[Matériau]],Materiau[Code],Materiau[Libellé],"ERREUR")</f>
        <v>Métal (&gt;50%)</v>
      </c>
      <c r="J234" t="str">
        <f t="shared" si="15"/>
        <v>04</v>
      </c>
      <c r="K234" t="str">
        <f>_xlfn.XLOOKUP(BAREME_ABJ[[#This Row],[Caractéristique]],Caractéristique!B:B,Caractéristique!A:A,"ERREUR")</f>
        <v>compris entre 2 kg et 3 kg exclus</v>
      </c>
      <c r="L23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compris entre 2 kg et 3 kg exclus</v>
      </c>
    </row>
    <row r="235" spans="1:12" x14ac:dyDescent="0.25">
      <c r="A235" s="3">
        <v>54040405</v>
      </c>
      <c r="B235" s="4">
        <v>0.04</v>
      </c>
      <c r="C235" s="5" t="s">
        <v>13</v>
      </c>
      <c r="D235" t="str">
        <f t="shared" si="12"/>
        <v>54</v>
      </c>
      <c r="E235" t="str">
        <f>_xlfn.XLOOKUP(BAREME_ABJ[[#This Row],[Famille]],Famille!B:B,Famille!A:A,"ERREUR")</f>
        <v>Entretien et aménagement du jardin</v>
      </c>
      <c r="F235" t="str">
        <f t="shared" si="13"/>
        <v>04</v>
      </c>
      <c r="G235" t="str">
        <f>_xlfn.XLOOKUP(BAREME_ABJ[[#This Row],[Type]],Type!B:B,Type!A:A,"ERREUR")</f>
        <v xml:space="preserve">Outillage à main, EPI, accessoires et bâches autres que outillages du peintre et appareils thermiques </v>
      </c>
      <c r="H235" t="str">
        <f t="shared" si="14"/>
        <v>04</v>
      </c>
      <c r="I235" s="1" t="str">
        <f>_xlfn.XLOOKUP(BAREME_ABJ[[#This Row],[Matériau]],Materiau[Code],Materiau[Libellé],"ERREUR")</f>
        <v>Métal (&gt;50%)</v>
      </c>
      <c r="J235" t="str">
        <f t="shared" si="15"/>
        <v>05</v>
      </c>
      <c r="K235" t="str">
        <f>_xlfn.XLOOKUP(BAREME_ABJ[[#This Row],[Caractéristique]],Caractéristique!B:B,Caractéristique!A:A,"ERREUR")</f>
        <v>compris entre 3 kg et 5 kg exclus</v>
      </c>
      <c r="L23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compris entre 3 kg et 5 kg exclus</v>
      </c>
    </row>
    <row r="236" spans="1:12" x14ac:dyDescent="0.25">
      <c r="A236" s="3">
        <v>54040406</v>
      </c>
      <c r="B236" s="4">
        <v>7.0000000000000007E-2</v>
      </c>
      <c r="C236" s="5" t="s">
        <v>13</v>
      </c>
      <c r="D236" t="str">
        <f t="shared" si="12"/>
        <v>54</v>
      </c>
      <c r="E236" t="str">
        <f>_xlfn.XLOOKUP(BAREME_ABJ[[#This Row],[Famille]],Famille!B:B,Famille!A:A,"ERREUR")</f>
        <v>Entretien et aménagement du jardin</v>
      </c>
      <c r="F236" t="str">
        <f t="shared" si="13"/>
        <v>04</v>
      </c>
      <c r="G236" t="str">
        <f>_xlfn.XLOOKUP(BAREME_ABJ[[#This Row],[Type]],Type!B:B,Type!A:A,"ERREUR")</f>
        <v xml:space="preserve">Outillage à main, EPI, accessoires et bâches autres que outillages du peintre et appareils thermiques </v>
      </c>
      <c r="H236" t="str">
        <f t="shared" si="14"/>
        <v>04</v>
      </c>
      <c r="I236" s="1" t="str">
        <f>_xlfn.XLOOKUP(BAREME_ABJ[[#This Row],[Matériau]],Materiau[Code],Materiau[Libellé],"ERREUR")</f>
        <v>Métal (&gt;50%)</v>
      </c>
      <c r="J236" t="str">
        <f t="shared" si="15"/>
        <v>06</v>
      </c>
      <c r="K236" t="str">
        <f>_xlfn.XLOOKUP(BAREME_ABJ[[#This Row],[Caractéristique]],Caractéristique!B:B,Caractéristique!A:A,"ERREUR")</f>
        <v>compris entre 5 kg et 7 kg exclus</v>
      </c>
      <c r="L23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compris entre 5 kg et 7 kg exclus</v>
      </c>
    </row>
    <row r="237" spans="1:12" x14ac:dyDescent="0.25">
      <c r="A237" s="3">
        <v>54040416</v>
      </c>
      <c r="B237" s="4">
        <v>0.1</v>
      </c>
      <c r="C237" s="5" t="s">
        <v>13</v>
      </c>
      <c r="D237" t="str">
        <f t="shared" si="12"/>
        <v>54</v>
      </c>
      <c r="E237" t="str">
        <f>_xlfn.XLOOKUP(BAREME_ABJ[[#This Row],[Famille]],Famille!B:B,Famille!A:A,"ERREUR")</f>
        <v>Entretien et aménagement du jardin</v>
      </c>
      <c r="F237" t="str">
        <f t="shared" si="13"/>
        <v>04</v>
      </c>
      <c r="G237" t="str">
        <f>_xlfn.XLOOKUP(BAREME_ABJ[[#This Row],[Type]],Type!B:B,Type!A:A,"ERREUR")</f>
        <v xml:space="preserve">Outillage à main, EPI, accessoires et bâches autres que outillages du peintre et appareils thermiques </v>
      </c>
      <c r="H237" t="str">
        <f t="shared" si="14"/>
        <v>04</v>
      </c>
      <c r="I237" s="1" t="str">
        <f>_xlfn.XLOOKUP(BAREME_ABJ[[#This Row],[Matériau]],Materiau[Code],Materiau[Libellé],"ERREUR")</f>
        <v>Métal (&gt;50%)</v>
      </c>
      <c r="J237" t="str">
        <f t="shared" si="15"/>
        <v>16</v>
      </c>
      <c r="K237" t="str">
        <f>_xlfn.XLOOKUP(BAREME_ABJ[[#This Row],[Caractéristique]],Caractéristique!B:B,Caractéristique!A:A,"ERREUR")</f>
        <v>plus de 7 kg</v>
      </c>
      <c r="L23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Métal (&gt;50%) &gt; plus de 7 kg</v>
      </c>
    </row>
    <row r="238" spans="1:12" x14ac:dyDescent="0.25">
      <c r="A238" s="3">
        <v>54040500</v>
      </c>
      <c r="B238" s="4">
        <v>165</v>
      </c>
      <c r="C238" s="5" t="s">
        <v>12</v>
      </c>
      <c r="D238" t="str">
        <f t="shared" si="12"/>
        <v>54</v>
      </c>
      <c r="E238" t="str">
        <f>_xlfn.XLOOKUP(BAREME_ABJ[[#This Row],[Famille]],Famille!B:B,Famille!A:A,"ERREUR")</f>
        <v>Entretien et aménagement du jardin</v>
      </c>
      <c r="F238" t="str">
        <f t="shared" si="13"/>
        <v>04</v>
      </c>
      <c r="G238" t="str">
        <f>_xlfn.XLOOKUP(BAREME_ABJ[[#This Row],[Type]],Type!B:B,Type!A:A,"ERREUR")</f>
        <v xml:space="preserve">Outillage à main, EPI, accessoires et bâches autres que outillages du peintre et appareils thermiques </v>
      </c>
      <c r="H238" t="str">
        <f t="shared" si="14"/>
        <v>05</v>
      </c>
      <c r="I238" s="1" t="str">
        <f>_xlfn.XLOOKUP(BAREME_ABJ[[#This Row],[Matériau]],Materiau[Code],Materiau[Libellé],"ERREUR")</f>
        <v>Plastiques monomatériau (&gt;90%)</v>
      </c>
      <c r="J238" t="str">
        <f t="shared" si="15"/>
        <v>00</v>
      </c>
      <c r="K238" t="str">
        <f>_xlfn.XLOOKUP(BAREME_ABJ[[#This Row],[Caractéristique]],Caractéristique!B:B,Caractéristique!A:A,"ERREUR")</f>
        <v>au poids</v>
      </c>
      <c r="L23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au poids</v>
      </c>
    </row>
    <row r="239" spans="1:12" x14ac:dyDescent="0.25">
      <c r="A239" s="3">
        <v>54040501</v>
      </c>
      <c r="B239" s="4">
        <v>0.04</v>
      </c>
      <c r="C239" s="5" t="s">
        <v>13</v>
      </c>
      <c r="D239" t="str">
        <f t="shared" si="12"/>
        <v>54</v>
      </c>
      <c r="E239" t="str">
        <f>_xlfn.XLOOKUP(BAREME_ABJ[[#This Row],[Famille]],Famille!B:B,Famille!A:A,"ERREUR")</f>
        <v>Entretien et aménagement du jardin</v>
      </c>
      <c r="F239" t="str">
        <f t="shared" si="13"/>
        <v>04</v>
      </c>
      <c r="G239" t="str">
        <f>_xlfn.XLOOKUP(BAREME_ABJ[[#This Row],[Type]],Type!B:B,Type!A:A,"ERREUR")</f>
        <v xml:space="preserve">Outillage à main, EPI, accessoires et bâches autres que outillages du peintre et appareils thermiques </v>
      </c>
      <c r="H239" t="str">
        <f t="shared" si="14"/>
        <v>05</v>
      </c>
      <c r="I239" s="1" t="str">
        <f>_xlfn.XLOOKUP(BAREME_ABJ[[#This Row],[Matériau]],Materiau[Code],Materiau[Libellé],"ERREUR")</f>
        <v>Plastiques monomatériau (&gt;90%)</v>
      </c>
      <c r="J239" t="str">
        <f t="shared" si="15"/>
        <v>01</v>
      </c>
      <c r="K239" t="str">
        <f>_xlfn.XLOOKUP(BAREME_ABJ[[#This Row],[Caractéristique]],Caractéristique!B:B,Caractéristique!A:A,"ERREUR")</f>
        <v>inférieur strictement à 0,5 kg</v>
      </c>
      <c r="L23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inférieur strictement à 0,5 kg</v>
      </c>
    </row>
    <row r="240" spans="1:12" x14ac:dyDescent="0.25">
      <c r="A240" s="3">
        <v>54040502</v>
      </c>
      <c r="B240" s="4">
        <v>0.12</v>
      </c>
      <c r="C240" s="5" t="s">
        <v>13</v>
      </c>
      <c r="D240" t="str">
        <f t="shared" si="12"/>
        <v>54</v>
      </c>
      <c r="E240" t="str">
        <f>_xlfn.XLOOKUP(BAREME_ABJ[[#This Row],[Famille]],Famille!B:B,Famille!A:A,"ERREUR")</f>
        <v>Entretien et aménagement du jardin</v>
      </c>
      <c r="F240" t="str">
        <f t="shared" si="13"/>
        <v>04</v>
      </c>
      <c r="G240" t="str">
        <f>_xlfn.XLOOKUP(BAREME_ABJ[[#This Row],[Type]],Type!B:B,Type!A:A,"ERREUR")</f>
        <v xml:space="preserve">Outillage à main, EPI, accessoires et bâches autres que outillages du peintre et appareils thermiques </v>
      </c>
      <c r="H240" t="str">
        <f t="shared" si="14"/>
        <v>05</v>
      </c>
      <c r="I240" s="1" t="str">
        <f>_xlfn.XLOOKUP(BAREME_ABJ[[#This Row],[Matériau]],Materiau[Code],Materiau[Libellé],"ERREUR")</f>
        <v>Plastiques monomatériau (&gt;90%)</v>
      </c>
      <c r="J240" t="str">
        <f t="shared" si="15"/>
        <v>02</v>
      </c>
      <c r="K240" t="str">
        <f>_xlfn.XLOOKUP(BAREME_ABJ[[#This Row],[Caractéristique]],Caractéristique!B:B,Caractéristique!A:A,"ERREUR")</f>
        <v>compris entre 0,5 kg et 1 kg exclus</v>
      </c>
      <c r="L24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compris entre 0,5 kg et 1 kg exclus</v>
      </c>
    </row>
    <row r="241" spans="1:12" x14ac:dyDescent="0.25">
      <c r="A241" s="3">
        <v>54040503</v>
      </c>
      <c r="B241" s="4">
        <v>0.25</v>
      </c>
      <c r="C241" s="5" t="s">
        <v>13</v>
      </c>
      <c r="D241" t="str">
        <f t="shared" si="12"/>
        <v>54</v>
      </c>
      <c r="E241" t="str">
        <f>_xlfn.XLOOKUP(BAREME_ABJ[[#This Row],[Famille]],Famille!B:B,Famille!A:A,"ERREUR")</f>
        <v>Entretien et aménagement du jardin</v>
      </c>
      <c r="F241" t="str">
        <f t="shared" si="13"/>
        <v>04</v>
      </c>
      <c r="G241" t="str">
        <f>_xlfn.XLOOKUP(BAREME_ABJ[[#This Row],[Type]],Type!B:B,Type!A:A,"ERREUR")</f>
        <v xml:space="preserve">Outillage à main, EPI, accessoires et bâches autres que outillages du peintre et appareils thermiques </v>
      </c>
      <c r="H241" t="str">
        <f t="shared" si="14"/>
        <v>05</v>
      </c>
      <c r="I241" s="1" t="str">
        <f>_xlfn.XLOOKUP(BAREME_ABJ[[#This Row],[Matériau]],Materiau[Code],Materiau[Libellé],"ERREUR")</f>
        <v>Plastiques monomatériau (&gt;90%)</v>
      </c>
      <c r="J241" t="str">
        <f t="shared" si="15"/>
        <v>03</v>
      </c>
      <c r="K241" t="str">
        <f>_xlfn.XLOOKUP(BAREME_ABJ[[#This Row],[Caractéristique]],Caractéristique!B:B,Caractéristique!A:A,"ERREUR")</f>
        <v>compris entre 1 kg et 2 kg exclus</v>
      </c>
      <c r="L24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compris entre 1 kg et 2 kg exclus</v>
      </c>
    </row>
    <row r="242" spans="1:12" x14ac:dyDescent="0.25">
      <c r="A242" s="3">
        <v>54040504</v>
      </c>
      <c r="B242" s="4">
        <v>0.41</v>
      </c>
      <c r="C242" s="5" t="s">
        <v>13</v>
      </c>
      <c r="D242" t="str">
        <f t="shared" si="12"/>
        <v>54</v>
      </c>
      <c r="E242" t="str">
        <f>_xlfn.XLOOKUP(BAREME_ABJ[[#This Row],[Famille]],Famille!B:B,Famille!A:A,"ERREUR")</f>
        <v>Entretien et aménagement du jardin</v>
      </c>
      <c r="F242" t="str">
        <f t="shared" si="13"/>
        <v>04</v>
      </c>
      <c r="G242" t="str">
        <f>_xlfn.XLOOKUP(BAREME_ABJ[[#This Row],[Type]],Type!B:B,Type!A:A,"ERREUR")</f>
        <v xml:space="preserve">Outillage à main, EPI, accessoires et bâches autres que outillages du peintre et appareils thermiques </v>
      </c>
      <c r="H242" t="str">
        <f t="shared" si="14"/>
        <v>05</v>
      </c>
      <c r="I242" s="1" t="str">
        <f>_xlfn.XLOOKUP(BAREME_ABJ[[#This Row],[Matériau]],Materiau[Code],Materiau[Libellé],"ERREUR")</f>
        <v>Plastiques monomatériau (&gt;90%)</v>
      </c>
      <c r="J242" t="str">
        <f t="shared" si="15"/>
        <v>04</v>
      </c>
      <c r="K242" t="str">
        <f>_xlfn.XLOOKUP(BAREME_ABJ[[#This Row],[Caractéristique]],Caractéristique!B:B,Caractéristique!A:A,"ERREUR")</f>
        <v>compris entre 2 kg et 3 kg exclus</v>
      </c>
      <c r="L24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compris entre 2 kg et 3 kg exclus</v>
      </c>
    </row>
    <row r="243" spans="1:12" x14ac:dyDescent="0.25">
      <c r="A243" s="3">
        <v>54040505</v>
      </c>
      <c r="B243" s="4">
        <v>0.66</v>
      </c>
      <c r="C243" s="5" t="s">
        <v>13</v>
      </c>
      <c r="D243" t="str">
        <f t="shared" si="12"/>
        <v>54</v>
      </c>
      <c r="E243" t="str">
        <f>_xlfn.XLOOKUP(BAREME_ABJ[[#This Row],[Famille]],Famille!B:B,Famille!A:A,"ERREUR")</f>
        <v>Entretien et aménagement du jardin</v>
      </c>
      <c r="F243" t="str">
        <f t="shared" si="13"/>
        <v>04</v>
      </c>
      <c r="G243" t="str">
        <f>_xlfn.XLOOKUP(BAREME_ABJ[[#This Row],[Type]],Type!B:B,Type!A:A,"ERREUR")</f>
        <v xml:space="preserve">Outillage à main, EPI, accessoires et bâches autres que outillages du peintre et appareils thermiques </v>
      </c>
      <c r="H243" t="str">
        <f t="shared" si="14"/>
        <v>05</v>
      </c>
      <c r="I243" s="1" t="str">
        <f>_xlfn.XLOOKUP(BAREME_ABJ[[#This Row],[Matériau]],Materiau[Code],Materiau[Libellé],"ERREUR")</f>
        <v>Plastiques monomatériau (&gt;90%)</v>
      </c>
      <c r="J243" t="str">
        <f t="shared" si="15"/>
        <v>05</v>
      </c>
      <c r="K243" t="str">
        <f>_xlfn.XLOOKUP(BAREME_ABJ[[#This Row],[Caractéristique]],Caractéristique!B:B,Caractéristique!A:A,"ERREUR")</f>
        <v>compris entre 3 kg et 5 kg exclus</v>
      </c>
      <c r="L24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compris entre 3 kg et 5 kg exclus</v>
      </c>
    </row>
    <row r="244" spans="1:12" x14ac:dyDescent="0.25">
      <c r="A244" s="3">
        <v>54040506</v>
      </c>
      <c r="B244" s="4">
        <v>1.1599999999999999</v>
      </c>
      <c r="C244" s="5" t="s">
        <v>13</v>
      </c>
      <c r="D244" t="str">
        <f t="shared" si="12"/>
        <v>54</v>
      </c>
      <c r="E244" t="str">
        <f>_xlfn.XLOOKUP(BAREME_ABJ[[#This Row],[Famille]],Famille!B:B,Famille!A:A,"ERREUR")</f>
        <v>Entretien et aménagement du jardin</v>
      </c>
      <c r="F244" t="str">
        <f t="shared" si="13"/>
        <v>04</v>
      </c>
      <c r="G244" t="str">
        <f>_xlfn.XLOOKUP(BAREME_ABJ[[#This Row],[Type]],Type!B:B,Type!A:A,"ERREUR")</f>
        <v xml:space="preserve">Outillage à main, EPI, accessoires et bâches autres que outillages du peintre et appareils thermiques </v>
      </c>
      <c r="H244" t="str">
        <f t="shared" si="14"/>
        <v>05</v>
      </c>
      <c r="I244" s="1" t="str">
        <f>_xlfn.XLOOKUP(BAREME_ABJ[[#This Row],[Matériau]],Materiau[Code],Materiau[Libellé],"ERREUR")</f>
        <v>Plastiques monomatériau (&gt;90%)</v>
      </c>
      <c r="J244" t="str">
        <f t="shared" si="15"/>
        <v>06</v>
      </c>
      <c r="K244" t="str">
        <f>_xlfn.XLOOKUP(BAREME_ABJ[[#This Row],[Caractéristique]],Caractéristique!B:B,Caractéristique!A:A,"ERREUR")</f>
        <v>compris entre 5 kg et 7 kg exclus</v>
      </c>
      <c r="L24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compris entre 5 kg et 7 kg exclus</v>
      </c>
    </row>
    <row r="245" spans="1:12" x14ac:dyDescent="0.25">
      <c r="A245" s="3">
        <v>54040516</v>
      </c>
      <c r="B245" s="4">
        <v>1.65</v>
      </c>
      <c r="C245" s="5" t="s">
        <v>13</v>
      </c>
      <c r="D245" t="str">
        <f t="shared" si="12"/>
        <v>54</v>
      </c>
      <c r="E245" t="str">
        <f>_xlfn.XLOOKUP(BAREME_ABJ[[#This Row],[Famille]],Famille!B:B,Famille!A:A,"ERREUR")</f>
        <v>Entretien et aménagement du jardin</v>
      </c>
      <c r="F245" t="str">
        <f t="shared" si="13"/>
        <v>04</v>
      </c>
      <c r="G245" t="str">
        <f>_xlfn.XLOOKUP(BAREME_ABJ[[#This Row],[Type]],Type!B:B,Type!A:A,"ERREUR")</f>
        <v xml:space="preserve">Outillage à main, EPI, accessoires et bâches autres que outillages du peintre et appareils thermiques </v>
      </c>
      <c r="H245" t="str">
        <f t="shared" si="14"/>
        <v>05</v>
      </c>
      <c r="I245" s="1" t="str">
        <f>_xlfn.XLOOKUP(BAREME_ABJ[[#This Row],[Matériau]],Materiau[Code],Materiau[Libellé],"ERREUR")</f>
        <v>Plastiques monomatériau (&gt;90%)</v>
      </c>
      <c r="J245" t="str">
        <f t="shared" si="15"/>
        <v>16</v>
      </c>
      <c r="K245" t="str">
        <f>_xlfn.XLOOKUP(BAREME_ABJ[[#This Row],[Caractéristique]],Caractéristique!B:B,Caractéristique!A:A,"ERREUR")</f>
        <v>plus de 7 kg</v>
      </c>
      <c r="L24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Plastiques monomatériau (&gt;90%) &gt; plus de 7 kg</v>
      </c>
    </row>
    <row r="246" spans="1:12" x14ac:dyDescent="0.25">
      <c r="A246" s="3">
        <v>54040600</v>
      </c>
      <c r="B246" s="4">
        <v>50</v>
      </c>
      <c r="C246" s="5" t="s">
        <v>12</v>
      </c>
      <c r="D246" t="str">
        <f t="shared" si="12"/>
        <v>54</v>
      </c>
      <c r="E246" t="str">
        <f>_xlfn.XLOOKUP(BAREME_ABJ[[#This Row],[Famille]],Famille!B:B,Famille!A:A,"ERREUR")</f>
        <v>Entretien et aménagement du jardin</v>
      </c>
      <c r="F246" t="str">
        <f t="shared" si="13"/>
        <v>04</v>
      </c>
      <c r="G246" t="str">
        <f>_xlfn.XLOOKUP(BAREME_ABJ[[#This Row],[Type]],Type!B:B,Type!A:A,"ERREUR")</f>
        <v xml:space="preserve">Outillage à main, EPI, accessoires et bâches autres que outillages du peintre et appareils thermiques </v>
      </c>
      <c r="H246" t="str">
        <f t="shared" si="14"/>
        <v>06</v>
      </c>
      <c r="I246" s="1" t="str">
        <f>_xlfn.XLOOKUP(BAREME_ABJ[[#This Row],[Matériau]],Materiau[Code],Materiau[Libellé],"ERREUR")</f>
        <v>Textiles &amp; biosourcés (&gt;90%)</v>
      </c>
      <c r="J246" t="str">
        <f t="shared" si="15"/>
        <v>00</v>
      </c>
      <c r="K246" t="str">
        <f>_xlfn.XLOOKUP(BAREME_ABJ[[#This Row],[Caractéristique]],Caractéristique!B:B,Caractéristique!A:A,"ERREUR")</f>
        <v>au poids</v>
      </c>
      <c r="L24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au poids</v>
      </c>
    </row>
    <row r="247" spans="1:12" x14ac:dyDescent="0.25">
      <c r="A247" s="3">
        <v>54040601</v>
      </c>
      <c r="B247" s="4">
        <v>0.01</v>
      </c>
      <c r="C247" s="5" t="s">
        <v>13</v>
      </c>
      <c r="D247" t="str">
        <f t="shared" si="12"/>
        <v>54</v>
      </c>
      <c r="E247" t="str">
        <f>_xlfn.XLOOKUP(BAREME_ABJ[[#This Row],[Famille]],Famille!B:B,Famille!A:A,"ERREUR")</f>
        <v>Entretien et aménagement du jardin</v>
      </c>
      <c r="F247" t="str">
        <f t="shared" si="13"/>
        <v>04</v>
      </c>
      <c r="G247" t="str">
        <f>_xlfn.XLOOKUP(BAREME_ABJ[[#This Row],[Type]],Type!B:B,Type!A:A,"ERREUR")</f>
        <v xml:space="preserve">Outillage à main, EPI, accessoires et bâches autres que outillages du peintre et appareils thermiques </v>
      </c>
      <c r="H247" t="str">
        <f t="shared" si="14"/>
        <v>06</v>
      </c>
      <c r="I247" s="1" t="str">
        <f>_xlfn.XLOOKUP(BAREME_ABJ[[#This Row],[Matériau]],Materiau[Code],Materiau[Libellé],"ERREUR")</f>
        <v>Textiles &amp; biosourcés (&gt;90%)</v>
      </c>
      <c r="J247" t="str">
        <f t="shared" si="15"/>
        <v>01</v>
      </c>
      <c r="K247" t="str">
        <f>_xlfn.XLOOKUP(BAREME_ABJ[[#This Row],[Caractéristique]],Caractéristique!B:B,Caractéristique!A:A,"ERREUR")</f>
        <v>inférieur strictement à 0,5 kg</v>
      </c>
      <c r="L24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inférieur strictement à 0,5 kg</v>
      </c>
    </row>
    <row r="248" spans="1:12" x14ac:dyDescent="0.25">
      <c r="A248" s="3">
        <v>54040602</v>
      </c>
      <c r="B248" s="4">
        <v>0.04</v>
      </c>
      <c r="C248" s="5" t="s">
        <v>13</v>
      </c>
      <c r="D248" t="str">
        <f t="shared" si="12"/>
        <v>54</v>
      </c>
      <c r="E248" t="str">
        <f>_xlfn.XLOOKUP(BAREME_ABJ[[#This Row],[Famille]],Famille!B:B,Famille!A:A,"ERREUR")</f>
        <v>Entretien et aménagement du jardin</v>
      </c>
      <c r="F248" t="str">
        <f t="shared" si="13"/>
        <v>04</v>
      </c>
      <c r="G248" t="str">
        <f>_xlfn.XLOOKUP(BAREME_ABJ[[#This Row],[Type]],Type!B:B,Type!A:A,"ERREUR")</f>
        <v xml:space="preserve">Outillage à main, EPI, accessoires et bâches autres que outillages du peintre et appareils thermiques </v>
      </c>
      <c r="H248" t="str">
        <f t="shared" si="14"/>
        <v>06</v>
      </c>
      <c r="I248" s="1" t="str">
        <f>_xlfn.XLOOKUP(BAREME_ABJ[[#This Row],[Matériau]],Materiau[Code],Materiau[Libellé],"ERREUR")</f>
        <v>Textiles &amp; biosourcés (&gt;90%)</v>
      </c>
      <c r="J248" t="str">
        <f t="shared" si="15"/>
        <v>02</v>
      </c>
      <c r="K248" t="str">
        <f>_xlfn.XLOOKUP(BAREME_ABJ[[#This Row],[Caractéristique]],Caractéristique!B:B,Caractéristique!A:A,"ERREUR")</f>
        <v>compris entre 0,5 kg et 1 kg exclus</v>
      </c>
      <c r="L24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compris entre 0,5 kg et 1 kg exclus</v>
      </c>
    </row>
    <row r="249" spans="1:12" x14ac:dyDescent="0.25">
      <c r="A249" s="3">
        <v>54040603</v>
      </c>
      <c r="B249" s="4">
        <v>0.08</v>
      </c>
      <c r="C249" s="5" t="s">
        <v>13</v>
      </c>
      <c r="D249" t="str">
        <f t="shared" si="12"/>
        <v>54</v>
      </c>
      <c r="E249" t="str">
        <f>_xlfn.XLOOKUP(BAREME_ABJ[[#This Row],[Famille]],Famille!B:B,Famille!A:A,"ERREUR")</f>
        <v>Entretien et aménagement du jardin</v>
      </c>
      <c r="F249" t="str">
        <f t="shared" si="13"/>
        <v>04</v>
      </c>
      <c r="G249" t="str">
        <f>_xlfn.XLOOKUP(BAREME_ABJ[[#This Row],[Type]],Type!B:B,Type!A:A,"ERREUR")</f>
        <v xml:space="preserve">Outillage à main, EPI, accessoires et bâches autres que outillages du peintre et appareils thermiques </v>
      </c>
      <c r="H249" t="str">
        <f t="shared" si="14"/>
        <v>06</v>
      </c>
      <c r="I249" s="1" t="str">
        <f>_xlfn.XLOOKUP(BAREME_ABJ[[#This Row],[Matériau]],Materiau[Code],Materiau[Libellé],"ERREUR")</f>
        <v>Textiles &amp; biosourcés (&gt;90%)</v>
      </c>
      <c r="J249" t="str">
        <f t="shared" si="15"/>
        <v>03</v>
      </c>
      <c r="K249" t="str">
        <f>_xlfn.XLOOKUP(BAREME_ABJ[[#This Row],[Caractéristique]],Caractéristique!B:B,Caractéristique!A:A,"ERREUR")</f>
        <v>compris entre 1 kg et 2 kg exclus</v>
      </c>
      <c r="L24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compris entre 1 kg et 2 kg exclus</v>
      </c>
    </row>
    <row r="250" spans="1:12" x14ac:dyDescent="0.25">
      <c r="A250" s="3">
        <v>54040604</v>
      </c>
      <c r="B250" s="4">
        <v>0.13</v>
      </c>
      <c r="C250" s="5" t="s">
        <v>13</v>
      </c>
      <c r="D250" t="str">
        <f t="shared" si="12"/>
        <v>54</v>
      </c>
      <c r="E250" t="str">
        <f>_xlfn.XLOOKUP(BAREME_ABJ[[#This Row],[Famille]],Famille!B:B,Famille!A:A,"ERREUR")</f>
        <v>Entretien et aménagement du jardin</v>
      </c>
      <c r="F250" t="str">
        <f t="shared" si="13"/>
        <v>04</v>
      </c>
      <c r="G250" t="str">
        <f>_xlfn.XLOOKUP(BAREME_ABJ[[#This Row],[Type]],Type!B:B,Type!A:A,"ERREUR")</f>
        <v xml:space="preserve">Outillage à main, EPI, accessoires et bâches autres que outillages du peintre et appareils thermiques </v>
      </c>
      <c r="H250" t="str">
        <f t="shared" si="14"/>
        <v>06</v>
      </c>
      <c r="I250" s="1" t="str">
        <f>_xlfn.XLOOKUP(BAREME_ABJ[[#This Row],[Matériau]],Materiau[Code],Materiau[Libellé],"ERREUR")</f>
        <v>Textiles &amp; biosourcés (&gt;90%)</v>
      </c>
      <c r="J250" t="str">
        <f t="shared" si="15"/>
        <v>04</v>
      </c>
      <c r="K250" t="str">
        <f>_xlfn.XLOOKUP(BAREME_ABJ[[#This Row],[Caractéristique]],Caractéristique!B:B,Caractéristique!A:A,"ERREUR")</f>
        <v>compris entre 2 kg et 3 kg exclus</v>
      </c>
      <c r="L25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compris entre 2 kg et 3 kg exclus</v>
      </c>
    </row>
    <row r="251" spans="1:12" x14ac:dyDescent="0.25">
      <c r="A251" s="3">
        <v>54040605</v>
      </c>
      <c r="B251" s="4">
        <v>0.2</v>
      </c>
      <c r="C251" s="5" t="s">
        <v>13</v>
      </c>
      <c r="D251" t="str">
        <f t="shared" si="12"/>
        <v>54</v>
      </c>
      <c r="E251" t="str">
        <f>_xlfn.XLOOKUP(BAREME_ABJ[[#This Row],[Famille]],Famille!B:B,Famille!A:A,"ERREUR")</f>
        <v>Entretien et aménagement du jardin</v>
      </c>
      <c r="F251" t="str">
        <f t="shared" si="13"/>
        <v>04</v>
      </c>
      <c r="G251" t="str">
        <f>_xlfn.XLOOKUP(BAREME_ABJ[[#This Row],[Type]],Type!B:B,Type!A:A,"ERREUR")</f>
        <v xml:space="preserve">Outillage à main, EPI, accessoires et bâches autres que outillages du peintre et appareils thermiques </v>
      </c>
      <c r="H251" t="str">
        <f t="shared" si="14"/>
        <v>06</v>
      </c>
      <c r="I251" s="1" t="str">
        <f>_xlfn.XLOOKUP(BAREME_ABJ[[#This Row],[Matériau]],Materiau[Code],Materiau[Libellé],"ERREUR")</f>
        <v>Textiles &amp; biosourcés (&gt;90%)</v>
      </c>
      <c r="J251" t="str">
        <f t="shared" si="15"/>
        <v>05</v>
      </c>
      <c r="K251" t="str">
        <f>_xlfn.XLOOKUP(BAREME_ABJ[[#This Row],[Caractéristique]],Caractéristique!B:B,Caractéristique!A:A,"ERREUR")</f>
        <v>compris entre 3 kg et 5 kg exclus</v>
      </c>
      <c r="L25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compris entre 3 kg et 5 kg exclus</v>
      </c>
    </row>
    <row r="252" spans="1:12" x14ac:dyDescent="0.25">
      <c r="A252" s="3">
        <v>54040606</v>
      </c>
      <c r="B252" s="4">
        <v>0.35</v>
      </c>
      <c r="C252" s="5" t="s">
        <v>13</v>
      </c>
      <c r="D252" t="str">
        <f t="shared" si="12"/>
        <v>54</v>
      </c>
      <c r="E252" t="str">
        <f>_xlfn.XLOOKUP(BAREME_ABJ[[#This Row],[Famille]],Famille!B:B,Famille!A:A,"ERREUR")</f>
        <v>Entretien et aménagement du jardin</v>
      </c>
      <c r="F252" t="str">
        <f t="shared" si="13"/>
        <v>04</v>
      </c>
      <c r="G252" t="str">
        <f>_xlfn.XLOOKUP(BAREME_ABJ[[#This Row],[Type]],Type!B:B,Type!A:A,"ERREUR")</f>
        <v xml:space="preserve">Outillage à main, EPI, accessoires et bâches autres que outillages du peintre et appareils thermiques </v>
      </c>
      <c r="H252" t="str">
        <f t="shared" si="14"/>
        <v>06</v>
      </c>
      <c r="I252" s="1" t="str">
        <f>_xlfn.XLOOKUP(BAREME_ABJ[[#This Row],[Matériau]],Materiau[Code],Materiau[Libellé],"ERREUR")</f>
        <v>Textiles &amp; biosourcés (&gt;90%)</v>
      </c>
      <c r="J252" t="str">
        <f t="shared" si="15"/>
        <v>06</v>
      </c>
      <c r="K252" t="str">
        <f>_xlfn.XLOOKUP(BAREME_ABJ[[#This Row],[Caractéristique]],Caractéristique!B:B,Caractéristique!A:A,"ERREUR")</f>
        <v>compris entre 5 kg et 7 kg exclus</v>
      </c>
      <c r="L25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compris entre 5 kg et 7 kg exclus</v>
      </c>
    </row>
    <row r="253" spans="1:12" x14ac:dyDescent="0.25">
      <c r="A253" s="3">
        <v>54040616</v>
      </c>
      <c r="B253" s="4">
        <v>0.5</v>
      </c>
      <c r="C253" s="5" t="s">
        <v>13</v>
      </c>
      <c r="D253" t="str">
        <f t="shared" si="12"/>
        <v>54</v>
      </c>
      <c r="E253" t="str">
        <f>_xlfn.XLOOKUP(BAREME_ABJ[[#This Row],[Famille]],Famille!B:B,Famille!A:A,"ERREUR")</f>
        <v>Entretien et aménagement du jardin</v>
      </c>
      <c r="F253" t="str">
        <f t="shared" si="13"/>
        <v>04</v>
      </c>
      <c r="G253" t="str">
        <f>_xlfn.XLOOKUP(BAREME_ABJ[[#This Row],[Type]],Type!B:B,Type!A:A,"ERREUR")</f>
        <v xml:space="preserve">Outillage à main, EPI, accessoires et bâches autres que outillages du peintre et appareils thermiques </v>
      </c>
      <c r="H253" t="str">
        <f t="shared" si="14"/>
        <v>06</v>
      </c>
      <c r="I253" s="1" t="str">
        <f>_xlfn.XLOOKUP(BAREME_ABJ[[#This Row],[Matériau]],Materiau[Code],Materiau[Libellé],"ERREUR")</f>
        <v>Textiles &amp; biosourcés (&gt;90%)</v>
      </c>
      <c r="J253" t="str">
        <f t="shared" si="15"/>
        <v>16</v>
      </c>
      <c r="K253" t="str">
        <f>_xlfn.XLOOKUP(BAREME_ABJ[[#This Row],[Caractéristique]],Caractéristique!B:B,Caractéristique!A:A,"ERREUR")</f>
        <v>plus de 7 kg</v>
      </c>
      <c r="L25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Outillage à main, EPI, accessoires et bâches autres que outillages du peintre et appareils thermiques  &gt; Textiles &amp; biosourcés (&gt;90%) &gt; plus de 7 kg</v>
      </c>
    </row>
    <row r="254" spans="1:12" x14ac:dyDescent="0.25">
      <c r="A254" s="3">
        <v>54050100</v>
      </c>
      <c r="B254" s="4">
        <v>75</v>
      </c>
      <c r="C254" s="5" t="s">
        <v>12</v>
      </c>
      <c r="D254" t="str">
        <f t="shared" si="12"/>
        <v>54</v>
      </c>
      <c r="E254" t="str">
        <f>_xlfn.XLOOKUP(BAREME_ABJ[[#This Row],[Famille]],Famille!B:B,Famille!A:A,"ERREUR")</f>
        <v>Entretien et aménagement du jardin</v>
      </c>
      <c r="F254" t="str">
        <f t="shared" si="13"/>
        <v>05</v>
      </c>
      <c r="G254" t="str">
        <f>_xlfn.XLOOKUP(BAREME_ABJ[[#This Row],[Type]],Type!B:B,Type!A:A,"ERREUR")</f>
        <v>Structures extérieures, équipements de plein air et accessoires</v>
      </c>
      <c r="H254" t="str">
        <f t="shared" si="14"/>
        <v>01</v>
      </c>
      <c r="I254" s="1" t="str">
        <f>_xlfn.XLOOKUP(BAREME_ABJ[[#This Row],[Matériau]],Materiau[Code],Materiau[Libellé],"ERREUR")</f>
        <v>Autres matériaux</v>
      </c>
      <c r="J254" t="str">
        <f t="shared" si="15"/>
        <v>00</v>
      </c>
      <c r="K254" t="str">
        <f>_xlfn.XLOOKUP(BAREME_ABJ[[#This Row],[Caractéristique]],Caractéristique!B:B,Caractéristique!A:A,"ERREUR")</f>
        <v>au poids</v>
      </c>
      <c r="L25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au poids</v>
      </c>
    </row>
    <row r="255" spans="1:12" x14ac:dyDescent="0.25">
      <c r="A255" s="3">
        <v>54050101</v>
      </c>
      <c r="B255" s="4">
        <v>0.02</v>
      </c>
      <c r="C255" s="5" t="s">
        <v>13</v>
      </c>
      <c r="D255" t="str">
        <f t="shared" si="12"/>
        <v>54</v>
      </c>
      <c r="E255" t="str">
        <f>_xlfn.XLOOKUP(BAREME_ABJ[[#This Row],[Famille]],Famille!B:B,Famille!A:A,"ERREUR")</f>
        <v>Entretien et aménagement du jardin</v>
      </c>
      <c r="F255" t="str">
        <f t="shared" si="13"/>
        <v>05</v>
      </c>
      <c r="G255" t="str">
        <f>_xlfn.XLOOKUP(BAREME_ABJ[[#This Row],[Type]],Type!B:B,Type!A:A,"ERREUR")</f>
        <v>Structures extérieures, équipements de plein air et accessoires</v>
      </c>
      <c r="H255" t="str">
        <f t="shared" si="14"/>
        <v>01</v>
      </c>
      <c r="I255" s="1" t="str">
        <f>_xlfn.XLOOKUP(BAREME_ABJ[[#This Row],[Matériau]],Materiau[Code],Materiau[Libellé],"ERREUR")</f>
        <v>Autres matériaux</v>
      </c>
      <c r="J255" t="str">
        <f t="shared" si="15"/>
        <v>01</v>
      </c>
      <c r="K255" t="str">
        <f>_xlfn.XLOOKUP(BAREME_ABJ[[#This Row],[Caractéristique]],Caractéristique!B:B,Caractéristique!A:A,"ERREUR")</f>
        <v>inférieur strictement à 0,5 kg</v>
      </c>
      <c r="L25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inférieur strictement à 0,5 kg</v>
      </c>
    </row>
    <row r="256" spans="1:12" x14ac:dyDescent="0.25">
      <c r="A256" s="3">
        <v>54050102</v>
      </c>
      <c r="B256" s="4">
        <v>0.06</v>
      </c>
      <c r="C256" s="5" t="s">
        <v>13</v>
      </c>
      <c r="D256" t="str">
        <f t="shared" si="12"/>
        <v>54</v>
      </c>
      <c r="E256" t="str">
        <f>_xlfn.XLOOKUP(BAREME_ABJ[[#This Row],[Famille]],Famille!B:B,Famille!A:A,"ERREUR")</f>
        <v>Entretien et aménagement du jardin</v>
      </c>
      <c r="F256" t="str">
        <f t="shared" si="13"/>
        <v>05</v>
      </c>
      <c r="G256" t="str">
        <f>_xlfn.XLOOKUP(BAREME_ABJ[[#This Row],[Type]],Type!B:B,Type!A:A,"ERREUR")</f>
        <v>Structures extérieures, équipements de plein air et accessoires</v>
      </c>
      <c r="H256" t="str">
        <f t="shared" si="14"/>
        <v>01</v>
      </c>
      <c r="I256" s="1" t="str">
        <f>_xlfn.XLOOKUP(BAREME_ABJ[[#This Row],[Matériau]],Materiau[Code],Materiau[Libellé],"ERREUR")</f>
        <v>Autres matériaux</v>
      </c>
      <c r="J256" t="str">
        <f t="shared" si="15"/>
        <v>02</v>
      </c>
      <c r="K256" t="str">
        <f>_xlfn.XLOOKUP(BAREME_ABJ[[#This Row],[Caractéristique]],Caractéristique!B:B,Caractéristique!A:A,"ERREUR")</f>
        <v>compris entre 0,5 kg et 1 kg exclus</v>
      </c>
      <c r="L25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0,5 kg et 1 kg exclus</v>
      </c>
    </row>
    <row r="257" spans="1:12" x14ac:dyDescent="0.25">
      <c r="A257" s="3">
        <v>54050103</v>
      </c>
      <c r="B257" s="4">
        <v>0.11</v>
      </c>
      <c r="C257" s="5" t="s">
        <v>13</v>
      </c>
      <c r="D257" t="str">
        <f t="shared" si="12"/>
        <v>54</v>
      </c>
      <c r="E257" t="str">
        <f>_xlfn.XLOOKUP(BAREME_ABJ[[#This Row],[Famille]],Famille!B:B,Famille!A:A,"ERREUR")</f>
        <v>Entretien et aménagement du jardin</v>
      </c>
      <c r="F257" t="str">
        <f t="shared" si="13"/>
        <v>05</v>
      </c>
      <c r="G257" t="str">
        <f>_xlfn.XLOOKUP(BAREME_ABJ[[#This Row],[Type]],Type!B:B,Type!A:A,"ERREUR")</f>
        <v>Structures extérieures, équipements de plein air et accessoires</v>
      </c>
      <c r="H257" t="str">
        <f t="shared" si="14"/>
        <v>01</v>
      </c>
      <c r="I257" s="1" t="str">
        <f>_xlfn.XLOOKUP(BAREME_ABJ[[#This Row],[Matériau]],Materiau[Code],Materiau[Libellé],"ERREUR")</f>
        <v>Autres matériaux</v>
      </c>
      <c r="J257" t="str">
        <f t="shared" si="15"/>
        <v>03</v>
      </c>
      <c r="K257" t="str">
        <f>_xlfn.XLOOKUP(BAREME_ABJ[[#This Row],[Caractéristique]],Caractéristique!B:B,Caractéristique!A:A,"ERREUR")</f>
        <v>compris entre 1 kg et 2 kg exclus</v>
      </c>
      <c r="L25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1 kg et 2 kg exclus</v>
      </c>
    </row>
    <row r="258" spans="1:12" x14ac:dyDescent="0.25">
      <c r="A258" s="3">
        <v>54050104</v>
      </c>
      <c r="B258" s="4">
        <v>0.19</v>
      </c>
      <c r="C258" s="5" t="s">
        <v>13</v>
      </c>
      <c r="D258" t="str">
        <f t="shared" ref="D258:D321" si="16">MID(A258,1,2)</f>
        <v>54</v>
      </c>
      <c r="E258" t="str">
        <f>_xlfn.XLOOKUP(BAREME_ABJ[[#This Row],[Famille]],Famille!B:B,Famille!A:A,"ERREUR")</f>
        <v>Entretien et aménagement du jardin</v>
      </c>
      <c r="F258" t="str">
        <f t="shared" ref="F258:F321" si="17">MID(A258,3,2)</f>
        <v>05</v>
      </c>
      <c r="G258" t="str">
        <f>_xlfn.XLOOKUP(BAREME_ABJ[[#This Row],[Type]],Type!B:B,Type!A:A,"ERREUR")</f>
        <v>Structures extérieures, équipements de plein air et accessoires</v>
      </c>
      <c r="H258" t="str">
        <f t="shared" ref="H258:H321" si="18">MID(A258,5,2)</f>
        <v>01</v>
      </c>
      <c r="I258" s="1" t="str">
        <f>_xlfn.XLOOKUP(BAREME_ABJ[[#This Row],[Matériau]],Materiau[Code],Materiau[Libellé],"ERREUR")</f>
        <v>Autres matériaux</v>
      </c>
      <c r="J258" t="str">
        <f t="shared" ref="J258:J321" si="19">MID(A258,7,2)</f>
        <v>04</v>
      </c>
      <c r="K258" t="str">
        <f>_xlfn.XLOOKUP(BAREME_ABJ[[#This Row],[Caractéristique]],Caractéristique!B:B,Caractéristique!A:A,"ERREUR")</f>
        <v>compris entre 2 kg et 3 kg exclus</v>
      </c>
      <c r="L25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2 kg et 3 kg exclus</v>
      </c>
    </row>
    <row r="259" spans="1:12" x14ac:dyDescent="0.25">
      <c r="A259" s="3">
        <v>54050105</v>
      </c>
      <c r="B259" s="4">
        <v>0.3</v>
      </c>
      <c r="C259" s="5" t="s">
        <v>13</v>
      </c>
      <c r="D259" t="str">
        <f t="shared" si="16"/>
        <v>54</v>
      </c>
      <c r="E259" t="str">
        <f>_xlfn.XLOOKUP(BAREME_ABJ[[#This Row],[Famille]],Famille!B:B,Famille!A:A,"ERREUR")</f>
        <v>Entretien et aménagement du jardin</v>
      </c>
      <c r="F259" t="str">
        <f t="shared" si="17"/>
        <v>05</v>
      </c>
      <c r="G259" t="str">
        <f>_xlfn.XLOOKUP(BAREME_ABJ[[#This Row],[Type]],Type!B:B,Type!A:A,"ERREUR")</f>
        <v>Structures extérieures, équipements de plein air et accessoires</v>
      </c>
      <c r="H259" t="str">
        <f t="shared" si="18"/>
        <v>01</v>
      </c>
      <c r="I259" s="1" t="str">
        <f>_xlfn.XLOOKUP(BAREME_ABJ[[#This Row],[Matériau]],Materiau[Code],Materiau[Libellé],"ERREUR")</f>
        <v>Autres matériaux</v>
      </c>
      <c r="J259" t="str">
        <f t="shared" si="19"/>
        <v>05</v>
      </c>
      <c r="K259" t="str">
        <f>_xlfn.XLOOKUP(BAREME_ABJ[[#This Row],[Caractéristique]],Caractéristique!B:B,Caractéristique!A:A,"ERREUR")</f>
        <v>compris entre 3 kg et 5 kg exclus</v>
      </c>
      <c r="L25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3 kg et 5 kg exclus</v>
      </c>
    </row>
    <row r="260" spans="1:12" x14ac:dyDescent="0.25">
      <c r="A260" s="3">
        <v>54050106</v>
      </c>
      <c r="B260" s="4">
        <v>0.53</v>
      </c>
      <c r="C260" s="5" t="s">
        <v>13</v>
      </c>
      <c r="D260" t="str">
        <f t="shared" si="16"/>
        <v>54</v>
      </c>
      <c r="E260" t="str">
        <f>_xlfn.XLOOKUP(BAREME_ABJ[[#This Row],[Famille]],Famille!B:B,Famille!A:A,"ERREUR")</f>
        <v>Entretien et aménagement du jardin</v>
      </c>
      <c r="F260" t="str">
        <f t="shared" si="17"/>
        <v>05</v>
      </c>
      <c r="G260" t="str">
        <f>_xlfn.XLOOKUP(BAREME_ABJ[[#This Row],[Type]],Type!B:B,Type!A:A,"ERREUR")</f>
        <v>Structures extérieures, équipements de plein air et accessoires</v>
      </c>
      <c r="H260" t="str">
        <f t="shared" si="18"/>
        <v>01</v>
      </c>
      <c r="I260" s="1" t="str">
        <f>_xlfn.XLOOKUP(BAREME_ABJ[[#This Row],[Matériau]],Materiau[Code],Materiau[Libellé],"ERREUR")</f>
        <v>Autres matériaux</v>
      </c>
      <c r="J260" t="str">
        <f t="shared" si="19"/>
        <v>06</v>
      </c>
      <c r="K260" t="str">
        <f>_xlfn.XLOOKUP(BAREME_ABJ[[#This Row],[Caractéristique]],Caractéristique!B:B,Caractéristique!A:A,"ERREUR")</f>
        <v>compris entre 5 kg et 7 kg exclus</v>
      </c>
      <c r="L26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5 kg et 7 kg exclus</v>
      </c>
    </row>
    <row r="261" spans="1:12" x14ac:dyDescent="0.25">
      <c r="A261" s="3">
        <v>54050107</v>
      </c>
      <c r="B261" s="4">
        <v>0.75</v>
      </c>
      <c r="C261" s="5" t="s">
        <v>13</v>
      </c>
      <c r="D261" t="str">
        <f t="shared" si="16"/>
        <v>54</v>
      </c>
      <c r="E261" t="str">
        <f>_xlfn.XLOOKUP(BAREME_ABJ[[#This Row],[Famille]],Famille!B:B,Famille!A:A,"ERREUR")</f>
        <v>Entretien et aménagement du jardin</v>
      </c>
      <c r="F261" t="str">
        <f t="shared" si="17"/>
        <v>05</v>
      </c>
      <c r="G261" t="str">
        <f>_xlfn.XLOOKUP(BAREME_ABJ[[#This Row],[Type]],Type!B:B,Type!A:A,"ERREUR")</f>
        <v>Structures extérieures, équipements de plein air et accessoires</v>
      </c>
      <c r="H261" t="str">
        <f t="shared" si="18"/>
        <v>01</v>
      </c>
      <c r="I261" s="1" t="str">
        <f>_xlfn.XLOOKUP(BAREME_ABJ[[#This Row],[Matériau]],Materiau[Code],Materiau[Libellé],"ERREUR")</f>
        <v>Autres matériaux</v>
      </c>
      <c r="J261" t="str">
        <f t="shared" si="19"/>
        <v>07</v>
      </c>
      <c r="K261" t="str">
        <f>_xlfn.XLOOKUP(BAREME_ABJ[[#This Row],[Caractéristique]],Caractéristique!B:B,Caractéristique!A:A,"ERREUR")</f>
        <v>compris entre 7 kg et 10 kg exclus</v>
      </c>
      <c r="L26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7 kg et 10 kg exclus</v>
      </c>
    </row>
    <row r="262" spans="1:12" x14ac:dyDescent="0.25">
      <c r="A262" s="3">
        <v>54050108</v>
      </c>
      <c r="B262" s="4">
        <v>1.1299999999999999</v>
      </c>
      <c r="C262" s="5" t="s">
        <v>13</v>
      </c>
      <c r="D262" t="str">
        <f t="shared" si="16"/>
        <v>54</v>
      </c>
      <c r="E262" t="str">
        <f>_xlfn.XLOOKUP(BAREME_ABJ[[#This Row],[Famille]],Famille!B:B,Famille!A:A,"ERREUR")</f>
        <v>Entretien et aménagement du jardin</v>
      </c>
      <c r="F262" t="str">
        <f t="shared" si="17"/>
        <v>05</v>
      </c>
      <c r="G262" t="str">
        <f>_xlfn.XLOOKUP(BAREME_ABJ[[#This Row],[Type]],Type!B:B,Type!A:A,"ERREUR")</f>
        <v>Structures extérieures, équipements de plein air et accessoires</v>
      </c>
      <c r="H262" t="str">
        <f t="shared" si="18"/>
        <v>01</v>
      </c>
      <c r="I262" s="1" t="str">
        <f>_xlfn.XLOOKUP(BAREME_ABJ[[#This Row],[Matériau]],Materiau[Code],Materiau[Libellé],"ERREUR")</f>
        <v>Autres matériaux</v>
      </c>
      <c r="J262" t="str">
        <f t="shared" si="19"/>
        <v>08</v>
      </c>
      <c r="K262" t="str">
        <f>_xlfn.XLOOKUP(BAREME_ABJ[[#This Row],[Caractéristique]],Caractéristique!B:B,Caractéristique!A:A,"ERREUR")</f>
        <v>compris entre 10 kg et 15 kg exclus</v>
      </c>
      <c r="L26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10 kg et 15 kg exclus</v>
      </c>
    </row>
    <row r="263" spans="1:12" x14ac:dyDescent="0.25">
      <c r="A263" s="3">
        <v>54050109</v>
      </c>
      <c r="B263" s="4">
        <v>1.5</v>
      </c>
      <c r="C263" s="5" t="s">
        <v>13</v>
      </c>
      <c r="D263" t="str">
        <f t="shared" si="16"/>
        <v>54</v>
      </c>
      <c r="E263" t="str">
        <f>_xlfn.XLOOKUP(BAREME_ABJ[[#This Row],[Famille]],Famille!B:B,Famille!A:A,"ERREUR")</f>
        <v>Entretien et aménagement du jardin</v>
      </c>
      <c r="F263" t="str">
        <f t="shared" si="17"/>
        <v>05</v>
      </c>
      <c r="G263" t="str">
        <f>_xlfn.XLOOKUP(BAREME_ABJ[[#This Row],[Type]],Type!B:B,Type!A:A,"ERREUR")</f>
        <v>Structures extérieures, équipements de plein air et accessoires</v>
      </c>
      <c r="H263" t="str">
        <f t="shared" si="18"/>
        <v>01</v>
      </c>
      <c r="I263" s="1" t="str">
        <f>_xlfn.XLOOKUP(BAREME_ABJ[[#This Row],[Matériau]],Materiau[Code],Materiau[Libellé],"ERREUR")</f>
        <v>Autres matériaux</v>
      </c>
      <c r="J263" t="str">
        <f t="shared" si="19"/>
        <v>09</v>
      </c>
      <c r="K263" t="str">
        <f>_xlfn.XLOOKUP(BAREME_ABJ[[#This Row],[Caractéristique]],Caractéristique!B:B,Caractéristique!A:A,"ERREUR")</f>
        <v>compris entre 15 kg et 20 kg exclus</v>
      </c>
      <c r="L26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15 kg et 20 kg exclus</v>
      </c>
    </row>
    <row r="264" spans="1:12" x14ac:dyDescent="0.25">
      <c r="A264" s="3">
        <v>54050110</v>
      </c>
      <c r="B264" s="4">
        <v>1.88</v>
      </c>
      <c r="C264" s="5" t="s">
        <v>13</v>
      </c>
      <c r="D264" t="str">
        <f t="shared" si="16"/>
        <v>54</v>
      </c>
      <c r="E264" t="str">
        <f>_xlfn.XLOOKUP(BAREME_ABJ[[#This Row],[Famille]],Famille!B:B,Famille!A:A,"ERREUR")</f>
        <v>Entretien et aménagement du jardin</v>
      </c>
      <c r="F264" t="str">
        <f t="shared" si="17"/>
        <v>05</v>
      </c>
      <c r="G264" t="str">
        <f>_xlfn.XLOOKUP(BAREME_ABJ[[#This Row],[Type]],Type!B:B,Type!A:A,"ERREUR")</f>
        <v>Structures extérieures, équipements de plein air et accessoires</v>
      </c>
      <c r="H264" t="str">
        <f t="shared" si="18"/>
        <v>01</v>
      </c>
      <c r="I264" s="1" t="str">
        <f>_xlfn.XLOOKUP(BAREME_ABJ[[#This Row],[Matériau]],Materiau[Code],Materiau[Libellé],"ERREUR")</f>
        <v>Autres matériaux</v>
      </c>
      <c r="J264" t="str">
        <f t="shared" si="19"/>
        <v>10</v>
      </c>
      <c r="K264" t="str">
        <f>_xlfn.XLOOKUP(BAREME_ABJ[[#This Row],[Caractéristique]],Caractéristique!B:B,Caractéristique!A:A,"ERREUR")</f>
        <v>compris entre 20 kg et 25 kg exclus</v>
      </c>
      <c r="L26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20 kg et 25 kg exclus</v>
      </c>
    </row>
    <row r="265" spans="1:12" x14ac:dyDescent="0.25">
      <c r="A265" s="3">
        <v>54050111</v>
      </c>
      <c r="B265" s="4">
        <v>2.25</v>
      </c>
      <c r="C265" s="5" t="s">
        <v>13</v>
      </c>
      <c r="D265" t="str">
        <f t="shared" si="16"/>
        <v>54</v>
      </c>
      <c r="E265" t="str">
        <f>_xlfn.XLOOKUP(BAREME_ABJ[[#This Row],[Famille]],Famille!B:B,Famille!A:A,"ERREUR")</f>
        <v>Entretien et aménagement du jardin</v>
      </c>
      <c r="F265" t="str">
        <f t="shared" si="17"/>
        <v>05</v>
      </c>
      <c r="G265" t="str">
        <f>_xlfn.XLOOKUP(BAREME_ABJ[[#This Row],[Type]],Type!B:B,Type!A:A,"ERREUR")</f>
        <v>Structures extérieures, équipements de plein air et accessoires</v>
      </c>
      <c r="H265" t="str">
        <f t="shared" si="18"/>
        <v>01</v>
      </c>
      <c r="I265" s="1" t="str">
        <f>_xlfn.XLOOKUP(BAREME_ABJ[[#This Row],[Matériau]],Materiau[Code],Materiau[Libellé],"ERREUR")</f>
        <v>Autres matériaux</v>
      </c>
      <c r="J265" t="str">
        <f t="shared" si="19"/>
        <v>11</v>
      </c>
      <c r="K265" t="str">
        <f>_xlfn.XLOOKUP(BAREME_ABJ[[#This Row],[Caractéristique]],Caractéristique!B:B,Caractéristique!A:A,"ERREUR")</f>
        <v>compris entre 25 kg et 30 kg exclus</v>
      </c>
      <c r="L26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25 kg et 30 kg exclus</v>
      </c>
    </row>
    <row r="266" spans="1:12" x14ac:dyDescent="0.25">
      <c r="A266" s="3">
        <v>54050112</v>
      </c>
      <c r="B266" s="4">
        <v>3</v>
      </c>
      <c r="C266" s="5" t="s">
        <v>13</v>
      </c>
      <c r="D266" t="str">
        <f t="shared" si="16"/>
        <v>54</v>
      </c>
      <c r="E266" t="str">
        <f>_xlfn.XLOOKUP(BAREME_ABJ[[#This Row],[Famille]],Famille!B:B,Famille!A:A,"ERREUR")</f>
        <v>Entretien et aménagement du jardin</v>
      </c>
      <c r="F266" t="str">
        <f t="shared" si="17"/>
        <v>05</v>
      </c>
      <c r="G266" t="str">
        <f>_xlfn.XLOOKUP(BAREME_ABJ[[#This Row],[Type]],Type!B:B,Type!A:A,"ERREUR")</f>
        <v>Structures extérieures, équipements de plein air et accessoires</v>
      </c>
      <c r="H266" t="str">
        <f t="shared" si="18"/>
        <v>01</v>
      </c>
      <c r="I266" s="1" t="str">
        <f>_xlfn.XLOOKUP(BAREME_ABJ[[#This Row],[Matériau]],Materiau[Code],Materiau[Libellé],"ERREUR")</f>
        <v>Autres matériaux</v>
      </c>
      <c r="J266" t="str">
        <f t="shared" si="19"/>
        <v>12</v>
      </c>
      <c r="K266" t="str">
        <f>_xlfn.XLOOKUP(BAREME_ABJ[[#This Row],[Caractéristique]],Caractéristique!B:B,Caractéristique!A:A,"ERREUR")</f>
        <v>compris entre 30 kg et 40 kg exclus</v>
      </c>
      <c r="L26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30 kg et 40 kg exclus</v>
      </c>
    </row>
    <row r="267" spans="1:12" x14ac:dyDescent="0.25">
      <c r="A267" s="3">
        <v>54050113</v>
      </c>
      <c r="B267" s="4">
        <v>3.75</v>
      </c>
      <c r="C267" s="5" t="s">
        <v>13</v>
      </c>
      <c r="D267" t="str">
        <f t="shared" si="16"/>
        <v>54</v>
      </c>
      <c r="E267" t="str">
        <f>_xlfn.XLOOKUP(BAREME_ABJ[[#This Row],[Famille]],Famille!B:B,Famille!A:A,"ERREUR")</f>
        <v>Entretien et aménagement du jardin</v>
      </c>
      <c r="F267" t="str">
        <f t="shared" si="17"/>
        <v>05</v>
      </c>
      <c r="G267" t="str">
        <f>_xlfn.XLOOKUP(BAREME_ABJ[[#This Row],[Type]],Type!B:B,Type!A:A,"ERREUR")</f>
        <v>Structures extérieures, équipements de plein air et accessoires</v>
      </c>
      <c r="H267" t="str">
        <f t="shared" si="18"/>
        <v>01</v>
      </c>
      <c r="I267" s="1" t="str">
        <f>_xlfn.XLOOKUP(BAREME_ABJ[[#This Row],[Matériau]],Materiau[Code],Materiau[Libellé],"ERREUR")</f>
        <v>Autres matériaux</v>
      </c>
      <c r="J267" t="str">
        <f t="shared" si="19"/>
        <v>13</v>
      </c>
      <c r="K267" t="str">
        <f>_xlfn.XLOOKUP(BAREME_ABJ[[#This Row],[Caractéristique]],Caractéristique!B:B,Caractéristique!A:A,"ERREUR")</f>
        <v>compris entre 40 kg et 50 kg exclus</v>
      </c>
      <c r="L26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compris entre 40 kg et 50 kg exclus</v>
      </c>
    </row>
    <row r="268" spans="1:12" x14ac:dyDescent="0.25">
      <c r="A268" s="3">
        <v>54050114</v>
      </c>
      <c r="B268" s="4">
        <v>5.63</v>
      </c>
      <c r="C268" s="5" t="s">
        <v>13</v>
      </c>
      <c r="D268" t="str">
        <f t="shared" si="16"/>
        <v>54</v>
      </c>
      <c r="E268" t="str">
        <f>_xlfn.XLOOKUP(BAREME_ABJ[[#This Row],[Famille]],Famille!B:B,Famille!A:A,"ERREUR")</f>
        <v>Entretien et aménagement du jardin</v>
      </c>
      <c r="F268" t="str">
        <f t="shared" si="17"/>
        <v>05</v>
      </c>
      <c r="G268" t="str">
        <f>_xlfn.XLOOKUP(BAREME_ABJ[[#This Row],[Type]],Type!B:B,Type!A:A,"ERREUR")</f>
        <v>Structures extérieures, équipements de plein air et accessoires</v>
      </c>
      <c r="H268" t="str">
        <f t="shared" si="18"/>
        <v>01</v>
      </c>
      <c r="I268" s="1" t="str">
        <f>_xlfn.XLOOKUP(BAREME_ABJ[[#This Row],[Matériau]],Materiau[Code],Materiau[Libellé],"ERREUR")</f>
        <v>Autres matériaux</v>
      </c>
      <c r="J268" t="str">
        <f t="shared" si="19"/>
        <v>14</v>
      </c>
      <c r="K268" t="str">
        <f>_xlfn.XLOOKUP(BAREME_ABJ[[#This Row],[Caractéristique]],Caractéristique!B:B,Caractéristique!A:A,"ERREUR")</f>
        <v>plus de 50 kg</v>
      </c>
      <c r="L26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Autres matériaux &gt; plus de 50 kg</v>
      </c>
    </row>
    <row r="269" spans="1:12" x14ac:dyDescent="0.25">
      <c r="A269" s="3">
        <v>54050200</v>
      </c>
      <c r="B269" s="4">
        <v>10</v>
      </c>
      <c r="C269" s="5" t="s">
        <v>12</v>
      </c>
      <c r="D269" t="str">
        <f t="shared" si="16"/>
        <v>54</v>
      </c>
      <c r="E269" t="str">
        <f>_xlfn.XLOOKUP(BAREME_ABJ[[#This Row],[Famille]],Famille!B:B,Famille!A:A,"ERREUR")</f>
        <v>Entretien et aménagement du jardin</v>
      </c>
      <c r="F269" t="str">
        <f t="shared" si="17"/>
        <v>05</v>
      </c>
      <c r="G269" t="str">
        <f>_xlfn.XLOOKUP(BAREME_ABJ[[#This Row],[Type]],Type!B:B,Type!A:A,"ERREUR")</f>
        <v>Structures extérieures, équipements de plein air et accessoires</v>
      </c>
      <c r="H269" t="str">
        <f t="shared" si="18"/>
        <v>02</v>
      </c>
      <c r="I269" s="1" t="str">
        <f>_xlfn.XLOOKUP(BAREME_ABJ[[#This Row],[Matériau]],Materiau[Code],Materiau[Libellé],"ERREUR")</f>
        <v>Bois (&gt;50%)</v>
      </c>
      <c r="J269" t="str">
        <f t="shared" si="19"/>
        <v>00</v>
      </c>
      <c r="K269" t="str">
        <f>_xlfn.XLOOKUP(BAREME_ABJ[[#This Row],[Caractéristique]],Caractéristique!B:B,Caractéristique!A:A,"ERREUR")</f>
        <v>au poids</v>
      </c>
      <c r="L26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au poids</v>
      </c>
    </row>
    <row r="270" spans="1:12" x14ac:dyDescent="0.25">
      <c r="A270" s="3">
        <v>54050201</v>
      </c>
      <c r="B270" s="4">
        <v>0.01</v>
      </c>
      <c r="C270" s="5" t="s">
        <v>13</v>
      </c>
      <c r="D270" t="str">
        <f t="shared" si="16"/>
        <v>54</v>
      </c>
      <c r="E270" t="str">
        <f>_xlfn.XLOOKUP(BAREME_ABJ[[#This Row],[Famille]],Famille!B:B,Famille!A:A,"ERREUR")</f>
        <v>Entretien et aménagement du jardin</v>
      </c>
      <c r="F270" t="str">
        <f t="shared" si="17"/>
        <v>05</v>
      </c>
      <c r="G270" t="str">
        <f>_xlfn.XLOOKUP(BAREME_ABJ[[#This Row],[Type]],Type!B:B,Type!A:A,"ERREUR")</f>
        <v>Structures extérieures, équipements de plein air et accessoires</v>
      </c>
      <c r="H270" t="str">
        <f t="shared" si="18"/>
        <v>02</v>
      </c>
      <c r="I270" s="1" t="str">
        <f>_xlfn.XLOOKUP(BAREME_ABJ[[#This Row],[Matériau]],Materiau[Code],Materiau[Libellé],"ERREUR")</f>
        <v>Bois (&gt;50%)</v>
      </c>
      <c r="J270" t="str">
        <f t="shared" si="19"/>
        <v>01</v>
      </c>
      <c r="K270" t="str">
        <f>_xlfn.XLOOKUP(BAREME_ABJ[[#This Row],[Caractéristique]],Caractéristique!B:B,Caractéristique!A:A,"ERREUR")</f>
        <v>inférieur strictement à 0,5 kg</v>
      </c>
      <c r="L27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inférieur strictement à 0,5 kg</v>
      </c>
    </row>
    <row r="271" spans="1:12" x14ac:dyDescent="0.25">
      <c r="A271" s="3">
        <v>54050202</v>
      </c>
      <c r="B271" s="4">
        <v>0.01</v>
      </c>
      <c r="C271" s="5" t="s">
        <v>13</v>
      </c>
      <c r="D271" t="str">
        <f t="shared" si="16"/>
        <v>54</v>
      </c>
      <c r="E271" t="str">
        <f>_xlfn.XLOOKUP(BAREME_ABJ[[#This Row],[Famille]],Famille!B:B,Famille!A:A,"ERREUR")</f>
        <v>Entretien et aménagement du jardin</v>
      </c>
      <c r="F271" t="str">
        <f t="shared" si="17"/>
        <v>05</v>
      </c>
      <c r="G271" t="str">
        <f>_xlfn.XLOOKUP(BAREME_ABJ[[#This Row],[Type]],Type!B:B,Type!A:A,"ERREUR")</f>
        <v>Structures extérieures, équipements de plein air et accessoires</v>
      </c>
      <c r="H271" t="str">
        <f t="shared" si="18"/>
        <v>02</v>
      </c>
      <c r="I271" s="1" t="str">
        <f>_xlfn.XLOOKUP(BAREME_ABJ[[#This Row],[Matériau]],Materiau[Code],Materiau[Libellé],"ERREUR")</f>
        <v>Bois (&gt;50%)</v>
      </c>
      <c r="J271" t="str">
        <f t="shared" si="19"/>
        <v>02</v>
      </c>
      <c r="K271" t="str">
        <f>_xlfn.XLOOKUP(BAREME_ABJ[[#This Row],[Caractéristique]],Caractéristique!B:B,Caractéristique!A:A,"ERREUR")</f>
        <v>compris entre 0,5 kg et 1 kg exclus</v>
      </c>
      <c r="L27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0,5 kg et 1 kg exclus</v>
      </c>
    </row>
    <row r="272" spans="1:12" x14ac:dyDescent="0.25">
      <c r="A272" s="3">
        <v>54050203</v>
      </c>
      <c r="B272" s="4">
        <v>0.02</v>
      </c>
      <c r="C272" s="5" t="s">
        <v>13</v>
      </c>
      <c r="D272" t="str">
        <f t="shared" si="16"/>
        <v>54</v>
      </c>
      <c r="E272" t="str">
        <f>_xlfn.XLOOKUP(BAREME_ABJ[[#This Row],[Famille]],Famille!B:B,Famille!A:A,"ERREUR")</f>
        <v>Entretien et aménagement du jardin</v>
      </c>
      <c r="F272" t="str">
        <f t="shared" si="17"/>
        <v>05</v>
      </c>
      <c r="G272" t="str">
        <f>_xlfn.XLOOKUP(BAREME_ABJ[[#This Row],[Type]],Type!B:B,Type!A:A,"ERREUR")</f>
        <v>Structures extérieures, équipements de plein air et accessoires</v>
      </c>
      <c r="H272" t="str">
        <f t="shared" si="18"/>
        <v>02</v>
      </c>
      <c r="I272" s="1" t="str">
        <f>_xlfn.XLOOKUP(BAREME_ABJ[[#This Row],[Matériau]],Materiau[Code],Materiau[Libellé],"ERREUR")</f>
        <v>Bois (&gt;50%)</v>
      </c>
      <c r="J272" t="str">
        <f t="shared" si="19"/>
        <v>03</v>
      </c>
      <c r="K272" t="str">
        <f>_xlfn.XLOOKUP(BAREME_ABJ[[#This Row],[Caractéristique]],Caractéristique!B:B,Caractéristique!A:A,"ERREUR")</f>
        <v>compris entre 1 kg et 2 kg exclus</v>
      </c>
      <c r="L27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1 kg et 2 kg exclus</v>
      </c>
    </row>
    <row r="273" spans="1:12" x14ac:dyDescent="0.25">
      <c r="A273" s="3">
        <v>54050204</v>
      </c>
      <c r="B273" s="4">
        <v>0.03</v>
      </c>
      <c r="C273" s="5" t="s">
        <v>13</v>
      </c>
      <c r="D273" t="str">
        <f t="shared" si="16"/>
        <v>54</v>
      </c>
      <c r="E273" t="str">
        <f>_xlfn.XLOOKUP(BAREME_ABJ[[#This Row],[Famille]],Famille!B:B,Famille!A:A,"ERREUR")</f>
        <v>Entretien et aménagement du jardin</v>
      </c>
      <c r="F273" t="str">
        <f t="shared" si="17"/>
        <v>05</v>
      </c>
      <c r="G273" t="str">
        <f>_xlfn.XLOOKUP(BAREME_ABJ[[#This Row],[Type]],Type!B:B,Type!A:A,"ERREUR")</f>
        <v>Structures extérieures, équipements de plein air et accessoires</v>
      </c>
      <c r="H273" t="str">
        <f t="shared" si="18"/>
        <v>02</v>
      </c>
      <c r="I273" s="1" t="str">
        <f>_xlfn.XLOOKUP(BAREME_ABJ[[#This Row],[Matériau]],Materiau[Code],Materiau[Libellé],"ERREUR")</f>
        <v>Bois (&gt;50%)</v>
      </c>
      <c r="J273" t="str">
        <f t="shared" si="19"/>
        <v>04</v>
      </c>
      <c r="K273" t="str">
        <f>_xlfn.XLOOKUP(BAREME_ABJ[[#This Row],[Caractéristique]],Caractéristique!B:B,Caractéristique!A:A,"ERREUR")</f>
        <v>compris entre 2 kg et 3 kg exclus</v>
      </c>
      <c r="L27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2 kg et 3 kg exclus</v>
      </c>
    </row>
    <row r="274" spans="1:12" x14ac:dyDescent="0.25">
      <c r="A274" s="3">
        <v>54050205</v>
      </c>
      <c r="B274" s="4">
        <v>0.04</v>
      </c>
      <c r="C274" s="5" t="s">
        <v>13</v>
      </c>
      <c r="D274" t="str">
        <f t="shared" si="16"/>
        <v>54</v>
      </c>
      <c r="E274" t="str">
        <f>_xlfn.XLOOKUP(BAREME_ABJ[[#This Row],[Famille]],Famille!B:B,Famille!A:A,"ERREUR")</f>
        <v>Entretien et aménagement du jardin</v>
      </c>
      <c r="F274" t="str">
        <f t="shared" si="17"/>
        <v>05</v>
      </c>
      <c r="G274" t="str">
        <f>_xlfn.XLOOKUP(BAREME_ABJ[[#This Row],[Type]],Type!B:B,Type!A:A,"ERREUR")</f>
        <v>Structures extérieures, équipements de plein air et accessoires</v>
      </c>
      <c r="H274" t="str">
        <f t="shared" si="18"/>
        <v>02</v>
      </c>
      <c r="I274" s="1" t="str">
        <f>_xlfn.XLOOKUP(BAREME_ABJ[[#This Row],[Matériau]],Materiau[Code],Materiau[Libellé],"ERREUR")</f>
        <v>Bois (&gt;50%)</v>
      </c>
      <c r="J274" t="str">
        <f t="shared" si="19"/>
        <v>05</v>
      </c>
      <c r="K274" t="str">
        <f>_xlfn.XLOOKUP(BAREME_ABJ[[#This Row],[Caractéristique]],Caractéristique!B:B,Caractéristique!A:A,"ERREUR")</f>
        <v>compris entre 3 kg et 5 kg exclus</v>
      </c>
      <c r="L27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3 kg et 5 kg exclus</v>
      </c>
    </row>
    <row r="275" spans="1:12" x14ac:dyDescent="0.25">
      <c r="A275" s="3">
        <v>54050206</v>
      </c>
      <c r="B275" s="4">
        <v>7.0000000000000007E-2</v>
      </c>
      <c r="C275" s="5" t="s">
        <v>13</v>
      </c>
      <c r="D275" t="str">
        <f t="shared" si="16"/>
        <v>54</v>
      </c>
      <c r="E275" t="str">
        <f>_xlfn.XLOOKUP(BAREME_ABJ[[#This Row],[Famille]],Famille!B:B,Famille!A:A,"ERREUR")</f>
        <v>Entretien et aménagement du jardin</v>
      </c>
      <c r="F275" t="str">
        <f t="shared" si="17"/>
        <v>05</v>
      </c>
      <c r="G275" t="str">
        <f>_xlfn.XLOOKUP(BAREME_ABJ[[#This Row],[Type]],Type!B:B,Type!A:A,"ERREUR")</f>
        <v>Structures extérieures, équipements de plein air et accessoires</v>
      </c>
      <c r="H275" t="str">
        <f t="shared" si="18"/>
        <v>02</v>
      </c>
      <c r="I275" s="1" t="str">
        <f>_xlfn.XLOOKUP(BAREME_ABJ[[#This Row],[Matériau]],Materiau[Code],Materiau[Libellé],"ERREUR")</f>
        <v>Bois (&gt;50%)</v>
      </c>
      <c r="J275" t="str">
        <f t="shared" si="19"/>
        <v>06</v>
      </c>
      <c r="K275" t="str">
        <f>_xlfn.XLOOKUP(BAREME_ABJ[[#This Row],[Caractéristique]],Caractéristique!B:B,Caractéristique!A:A,"ERREUR")</f>
        <v>compris entre 5 kg et 7 kg exclus</v>
      </c>
      <c r="L27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5 kg et 7 kg exclus</v>
      </c>
    </row>
    <row r="276" spans="1:12" x14ac:dyDescent="0.25">
      <c r="A276" s="3">
        <v>54050207</v>
      </c>
      <c r="B276" s="4">
        <v>0.1</v>
      </c>
      <c r="C276" s="5" t="s">
        <v>13</v>
      </c>
      <c r="D276" t="str">
        <f t="shared" si="16"/>
        <v>54</v>
      </c>
      <c r="E276" t="str">
        <f>_xlfn.XLOOKUP(BAREME_ABJ[[#This Row],[Famille]],Famille!B:B,Famille!A:A,"ERREUR")</f>
        <v>Entretien et aménagement du jardin</v>
      </c>
      <c r="F276" t="str">
        <f t="shared" si="17"/>
        <v>05</v>
      </c>
      <c r="G276" t="str">
        <f>_xlfn.XLOOKUP(BAREME_ABJ[[#This Row],[Type]],Type!B:B,Type!A:A,"ERREUR")</f>
        <v>Structures extérieures, équipements de plein air et accessoires</v>
      </c>
      <c r="H276" t="str">
        <f t="shared" si="18"/>
        <v>02</v>
      </c>
      <c r="I276" s="1" t="str">
        <f>_xlfn.XLOOKUP(BAREME_ABJ[[#This Row],[Matériau]],Materiau[Code],Materiau[Libellé],"ERREUR")</f>
        <v>Bois (&gt;50%)</v>
      </c>
      <c r="J276" t="str">
        <f t="shared" si="19"/>
        <v>07</v>
      </c>
      <c r="K276" t="str">
        <f>_xlfn.XLOOKUP(BAREME_ABJ[[#This Row],[Caractéristique]],Caractéristique!B:B,Caractéristique!A:A,"ERREUR")</f>
        <v>compris entre 7 kg et 10 kg exclus</v>
      </c>
      <c r="L27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7 kg et 10 kg exclus</v>
      </c>
    </row>
    <row r="277" spans="1:12" x14ac:dyDescent="0.25">
      <c r="A277" s="3">
        <v>54050208</v>
      </c>
      <c r="B277" s="4">
        <v>0.15</v>
      </c>
      <c r="C277" s="5" t="s">
        <v>13</v>
      </c>
      <c r="D277" t="str">
        <f t="shared" si="16"/>
        <v>54</v>
      </c>
      <c r="E277" t="str">
        <f>_xlfn.XLOOKUP(BAREME_ABJ[[#This Row],[Famille]],Famille!B:B,Famille!A:A,"ERREUR")</f>
        <v>Entretien et aménagement du jardin</v>
      </c>
      <c r="F277" t="str">
        <f t="shared" si="17"/>
        <v>05</v>
      </c>
      <c r="G277" t="str">
        <f>_xlfn.XLOOKUP(BAREME_ABJ[[#This Row],[Type]],Type!B:B,Type!A:A,"ERREUR")</f>
        <v>Structures extérieures, équipements de plein air et accessoires</v>
      </c>
      <c r="H277" t="str">
        <f t="shared" si="18"/>
        <v>02</v>
      </c>
      <c r="I277" s="1" t="str">
        <f>_xlfn.XLOOKUP(BAREME_ABJ[[#This Row],[Matériau]],Materiau[Code],Materiau[Libellé],"ERREUR")</f>
        <v>Bois (&gt;50%)</v>
      </c>
      <c r="J277" t="str">
        <f t="shared" si="19"/>
        <v>08</v>
      </c>
      <c r="K277" t="str">
        <f>_xlfn.XLOOKUP(BAREME_ABJ[[#This Row],[Caractéristique]],Caractéristique!B:B,Caractéristique!A:A,"ERREUR")</f>
        <v>compris entre 10 kg et 15 kg exclus</v>
      </c>
      <c r="L27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10 kg et 15 kg exclus</v>
      </c>
    </row>
    <row r="278" spans="1:12" x14ac:dyDescent="0.25">
      <c r="A278" s="3">
        <v>54050209</v>
      </c>
      <c r="B278" s="4">
        <v>0.2</v>
      </c>
      <c r="C278" s="5" t="s">
        <v>13</v>
      </c>
      <c r="D278" t="str">
        <f t="shared" si="16"/>
        <v>54</v>
      </c>
      <c r="E278" t="str">
        <f>_xlfn.XLOOKUP(BAREME_ABJ[[#This Row],[Famille]],Famille!B:B,Famille!A:A,"ERREUR")</f>
        <v>Entretien et aménagement du jardin</v>
      </c>
      <c r="F278" t="str">
        <f t="shared" si="17"/>
        <v>05</v>
      </c>
      <c r="G278" t="str">
        <f>_xlfn.XLOOKUP(BAREME_ABJ[[#This Row],[Type]],Type!B:B,Type!A:A,"ERREUR")</f>
        <v>Structures extérieures, équipements de plein air et accessoires</v>
      </c>
      <c r="H278" t="str">
        <f t="shared" si="18"/>
        <v>02</v>
      </c>
      <c r="I278" s="1" t="str">
        <f>_xlfn.XLOOKUP(BAREME_ABJ[[#This Row],[Matériau]],Materiau[Code],Materiau[Libellé],"ERREUR")</f>
        <v>Bois (&gt;50%)</v>
      </c>
      <c r="J278" t="str">
        <f t="shared" si="19"/>
        <v>09</v>
      </c>
      <c r="K278" t="str">
        <f>_xlfn.XLOOKUP(BAREME_ABJ[[#This Row],[Caractéristique]],Caractéristique!B:B,Caractéristique!A:A,"ERREUR")</f>
        <v>compris entre 15 kg et 20 kg exclus</v>
      </c>
      <c r="L27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15 kg et 20 kg exclus</v>
      </c>
    </row>
    <row r="279" spans="1:12" x14ac:dyDescent="0.25">
      <c r="A279" s="3">
        <v>54050210</v>
      </c>
      <c r="B279" s="4">
        <v>0.25</v>
      </c>
      <c r="C279" s="5" t="s">
        <v>13</v>
      </c>
      <c r="D279" t="str">
        <f t="shared" si="16"/>
        <v>54</v>
      </c>
      <c r="E279" t="str">
        <f>_xlfn.XLOOKUP(BAREME_ABJ[[#This Row],[Famille]],Famille!B:B,Famille!A:A,"ERREUR")</f>
        <v>Entretien et aménagement du jardin</v>
      </c>
      <c r="F279" t="str">
        <f t="shared" si="17"/>
        <v>05</v>
      </c>
      <c r="G279" t="str">
        <f>_xlfn.XLOOKUP(BAREME_ABJ[[#This Row],[Type]],Type!B:B,Type!A:A,"ERREUR")</f>
        <v>Structures extérieures, équipements de plein air et accessoires</v>
      </c>
      <c r="H279" t="str">
        <f t="shared" si="18"/>
        <v>02</v>
      </c>
      <c r="I279" s="1" t="str">
        <f>_xlfn.XLOOKUP(BAREME_ABJ[[#This Row],[Matériau]],Materiau[Code],Materiau[Libellé],"ERREUR")</f>
        <v>Bois (&gt;50%)</v>
      </c>
      <c r="J279" t="str">
        <f t="shared" si="19"/>
        <v>10</v>
      </c>
      <c r="K279" t="str">
        <f>_xlfn.XLOOKUP(BAREME_ABJ[[#This Row],[Caractéristique]],Caractéristique!B:B,Caractéristique!A:A,"ERREUR")</f>
        <v>compris entre 20 kg et 25 kg exclus</v>
      </c>
      <c r="L27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20 kg et 25 kg exclus</v>
      </c>
    </row>
    <row r="280" spans="1:12" x14ac:dyDescent="0.25">
      <c r="A280" s="3">
        <v>54050211</v>
      </c>
      <c r="B280" s="4">
        <v>0.3</v>
      </c>
      <c r="C280" s="5" t="s">
        <v>13</v>
      </c>
      <c r="D280" t="str">
        <f t="shared" si="16"/>
        <v>54</v>
      </c>
      <c r="E280" t="str">
        <f>_xlfn.XLOOKUP(BAREME_ABJ[[#This Row],[Famille]],Famille!B:B,Famille!A:A,"ERREUR")</f>
        <v>Entretien et aménagement du jardin</v>
      </c>
      <c r="F280" t="str">
        <f t="shared" si="17"/>
        <v>05</v>
      </c>
      <c r="G280" t="str">
        <f>_xlfn.XLOOKUP(BAREME_ABJ[[#This Row],[Type]],Type!B:B,Type!A:A,"ERREUR")</f>
        <v>Structures extérieures, équipements de plein air et accessoires</v>
      </c>
      <c r="H280" t="str">
        <f t="shared" si="18"/>
        <v>02</v>
      </c>
      <c r="I280" s="1" t="str">
        <f>_xlfn.XLOOKUP(BAREME_ABJ[[#This Row],[Matériau]],Materiau[Code],Materiau[Libellé],"ERREUR")</f>
        <v>Bois (&gt;50%)</v>
      </c>
      <c r="J280" t="str">
        <f t="shared" si="19"/>
        <v>11</v>
      </c>
      <c r="K280" t="str">
        <f>_xlfn.XLOOKUP(BAREME_ABJ[[#This Row],[Caractéristique]],Caractéristique!B:B,Caractéristique!A:A,"ERREUR")</f>
        <v>compris entre 25 kg et 30 kg exclus</v>
      </c>
      <c r="L28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25 kg et 30 kg exclus</v>
      </c>
    </row>
    <row r="281" spans="1:12" x14ac:dyDescent="0.25">
      <c r="A281" s="3">
        <v>54050212</v>
      </c>
      <c r="B281" s="4">
        <v>0.4</v>
      </c>
      <c r="C281" s="5" t="s">
        <v>13</v>
      </c>
      <c r="D281" t="str">
        <f t="shared" si="16"/>
        <v>54</v>
      </c>
      <c r="E281" t="str">
        <f>_xlfn.XLOOKUP(BAREME_ABJ[[#This Row],[Famille]],Famille!B:B,Famille!A:A,"ERREUR")</f>
        <v>Entretien et aménagement du jardin</v>
      </c>
      <c r="F281" t="str">
        <f t="shared" si="17"/>
        <v>05</v>
      </c>
      <c r="G281" t="str">
        <f>_xlfn.XLOOKUP(BAREME_ABJ[[#This Row],[Type]],Type!B:B,Type!A:A,"ERREUR")</f>
        <v>Structures extérieures, équipements de plein air et accessoires</v>
      </c>
      <c r="H281" t="str">
        <f t="shared" si="18"/>
        <v>02</v>
      </c>
      <c r="I281" s="1" t="str">
        <f>_xlfn.XLOOKUP(BAREME_ABJ[[#This Row],[Matériau]],Materiau[Code],Materiau[Libellé],"ERREUR")</f>
        <v>Bois (&gt;50%)</v>
      </c>
      <c r="J281" t="str">
        <f t="shared" si="19"/>
        <v>12</v>
      </c>
      <c r="K281" t="str">
        <f>_xlfn.XLOOKUP(BAREME_ABJ[[#This Row],[Caractéristique]],Caractéristique!B:B,Caractéristique!A:A,"ERREUR")</f>
        <v>compris entre 30 kg et 40 kg exclus</v>
      </c>
      <c r="L28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30 kg et 40 kg exclus</v>
      </c>
    </row>
    <row r="282" spans="1:12" x14ac:dyDescent="0.25">
      <c r="A282" s="3">
        <v>54050213</v>
      </c>
      <c r="B282" s="4">
        <v>0.5</v>
      </c>
      <c r="C282" s="5" t="s">
        <v>13</v>
      </c>
      <c r="D282" t="str">
        <f t="shared" si="16"/>
        <v>54</v>
      </c>
      <c r="E282" t="str">
        <f>_xlfn.XLOOKUP(BAREME_ABJ[[#This Row],[Famille]],Famille!B:B,Famille!A:A,"ERREUR")</f>
        <v>Entretien et aménagement du jardin</v>
      </c>
      <c r="F282" t="str">
        <f t="shared" si="17"/>
        <v>05</v>
      </c>
      <c r="G282" t="str">
        <f>_xlfn.XLOOKUP(BAREME_ABJ[[#This Row],[Type]],Type!B:B,Type!A:A,"ERREUR")</f>
        <v>Structures extérieures, équipements de plein air et accessoires</v>
      </c>
      <c r="H282" t="str">
        <f t="shared" si="18"/>
        <v>02</v>
      </c>
      <c r="I282" s="1" t="str">
        <f>_xlfn.XLOOKUP(BAREME_ABJ[[#This Row],[Matériau]],Materiau[Code],Materiau[Libellé],"ERREUR")</f>
        <v>Bois (&gt;50%)</v>
      </c>
      <c r="J282" t="str">
        <f t="shared" si="19"/>
        <v>13</v>
      </c>
      <c r="K282" t="str">
        <f>_xlfn.XLOOKUP(BAREME_ABJ[[#This Row],[Caractéristique]],Caractéristique!B:B,Caractéristique!A:A,"ERREUR")</f>
        <v>compris entre 40 kg et 50 kg exclus</v>
      </c>
      <c r="L28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compris entre 40 kg et 50 kg exclus</v>
      </c>
    </row>
    <row r="283" spans="1:12" x14ac:dyDescent="0.25">
      <c r="A283" s="3">
        <v>54050214</v>
      </c>
      <c r="B283" s="4">
        <v>0.75</v>
      </c>
      <c r="C283" s="5" t="s">
        <v>13</v>
      </c>
      <c r="D283" t="str">
        <f t="shared" si="16"/>
        <v>54</v>
      </c>
      <c r="E283" t="str">
        <f>_xlfn.XLOOKUP(BAREME_ABJ[[#This Row],[Famille]],Famille!B:B,Famille!A:A,"ERREUR")</f>
        <v>Entretien et aménagement du jardin</v>
      </c>
      <c r="F283" t="str">
        <f t="shared" si="17"/>
        <v>05</v>
      </c>
      <c r="G283" t="str">
        <f>_xlfn.XLOOKUP(BAREME_ABJ[[#This Row],[Type]],Type!B:B,Type!A:A,"ERREUR")</f>
        <v>Structures extérieures, équipements de plein air et accessoires</v>
      </c>
      <c r="H283" t="str">
        <f t="shared" si="18"/>
        <v>02</v>
      </c>
      <c r="I283" s="1" t="str">
        <f>_xlfn.XLOOKUP(BAREME_ABJ[[#This Row],[Matériau]],Materiau[Code],Materiau[Libellé],"ERREUR")</f>
        <v>Bois (&gt;50%)</v>
      </c>
      <c r="J283" t="str">
        <f t="shared" si="19"/>
        <v>14</v>
      </c>
      <c r="K283" t="str">
        <f>_xlfn.XLOOKUP(BAREME_ABJ[[#This Row],[Caractéristique]],Caractéristique!B:B,Caractéristique!A:A,"ERREUR")</f>
        <v>plus de 50 kg</v>
      </c>
      <c r="L28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Bois (&gt;50%) &gt; plus de 50 kg</v>
      </c>
    </row>
    <row r="284" spans="1:12" x14ac:dyDescent="0.25">
      <c r="A284" s="3">
        <v>54050300</v>
      </c>
      <c r="B284" s="4">
        <v>5</v>
      </c>
      <c r="C284" s="5" t="s">
        <v>12</v>
      </c>
      <c r="D284" t="str">
        <f t="shared" si="16"/>
        <v>54</v>
      </c>
      <c r="E284" t="str">
        <f>_xlfn.XLOOKUP(BAREME_ABJ[[#This Row],[Famille]],Famille!B:B,Famille!A:A,"ERREUR")</f>
        <v>Entretien et aménagement du jardin</v>
      </c>
      <c r="F284" t="str">
        <f t="shared" si="17"/>
        <v>05</v>
      </c>
      <c r="G284" t="str">
        <f>_xlfn.XLOOKUP(BAREME_ABJ[[#This Row],[Type]],Type!B:B,Type!A:A,"ERREUR")</f>
        <v>Structures extérieures, équipements de plein air et accessoires</v>
      </c>
      <c r="H284" t="str">
        <f t="shared" si="18"/>
        <v>03</v>
      </c>
      <c r="I284" s="1" t="str">
        <f>_xlfn.XLOOKUP(BAREME_ABJ[[#This Row],[Matériau]],Materiau[Code],Materiau[Libellé],"ERREUR")</f>
        <v>Matériaux inertes (&gt;90%)</v>
      </c>
      <c r="J284" t="str">
        <f t="shared" si="19"/>
        <v>00</v>
      </c>
      <c r="K284" t="str">
        <f>_xlfn.XLOOKUP(BAREME_ABJ[[#This Row],[Caractéristique]],Caractéristique!B:B,Caractéristique!A:A,"ERREUR")</f>
        <v>au poids</v>
      </c>
      <c r="L28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au poids</v>
      </c>
    </row>
    <row r="285" spans="1:12" x14ac:dyDescent="0.25">
      <c r="A285" s="3">
        <v>54050301</v>
      </c>
      <c r="B285" s="4">
        <v>0.01</v>
      </c>
      <c r="C285" s="5" t="s">
        <v>13</v>
      </c>
      <c r="D285" t="str">
        <f t="shared" si="16"/>
        <v>54</v>
      </c>
      <c r="E285" t="str">
        <f>_xlfn.XLOOKUP(BAREME_ABJ[[#This Row],[Famille]],Famille!B:B,Famille!A:A,"ERREUR")</f>
        <v>Entretien et aménagement du jardin</v>
      </c>
      <c r="F285" t="str">
        <f t="shared" si="17"/>
        <v>05</v>
      </c>
      <c r="G285" t="str">
        <f>_xlfn.XLOOKUP(BAREME_ABJ[[#This Row],[Type]],Type!B:B,Type!A:A,"ERREUR")</f>
        <v>Structures extérieures, équipements de plein air et accessoires</v>
      </c>
      <c r="H285" t="str">
        <f t="shared" si="18"/>
        <v>03</v>
      </c>
      <c r="I285" s="1" t="str">
        <f>_xlfn.XLOOKUP(BAREME_ABJ[[#This Row],[Matériau]],Materiau[Code],Materiau[Libellé],"ERREUR")</f>
        <v>Matériaux inertes (&gt;90%)</v>
      </c>
      <c r="J285" t="str">
        <f t="shared" si="19"/>
        <v>01</v>
      </c>
      <c r="K285" t="str">
        <f>_xlfn.XLOOKUP(BAREME_ABJ[[#This Row],[Caractéristique]],Caractéristique!B:B,Caractéristique!A:A,"ERREUR")</f>
        <v>inférieur strictement à 0,5 kg</v>
      </c>
      <c r="L28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inférieur strictement à 0,5 kg</v>
      </c>
    </row>
    <row r="286" spans="1:12" x14ac:dyDescent="0.25">
      <c r="A286" s="3">
        <v>54050302</v>
      </c>
      <c r="B286" s="4">
        <v>0.01</v>
      </c>
      <c r="C286" s="5" t="s">
        <v>13</v>
      </c>
      <c r="D286" t="str">
        <f t="shared" si="16"/>
        <v>54</v>
      </c>
      <c r="E286" t="str">
        <f>_xlfn.XLOOKUP(BAREME_ABJ[[#This Row],[Famille]],Famille!B:B,Famille!A:A,"ERREUR")</f>
        <v>Entretien et aménagement du jardin</v>
      </c>
      <c r="F286" t="str">
        <f t="shared" si="17"/>
        <v>05</v>
      </c>
      <c r="G286" t="str">
        <f>_xlfn.XLOOKUP(BAREME_ABJ[[#This Row],[Type]],Type!B:B,Type!A:A,"ERREUR")</f>
        <v>Structures extérieures, équipements de plein air et accessoires</v>
      </c>
      <c r="H286" t="str">
        <f t="shared" si="18"/>
        <v>03</v>
      </c>
      <c r="I286" s="1" t="str">
        <f>_xlfn.XLOOKUP(BAREME_ABJ[[#This Row],[Matériau]],Materiau[Code],Materiau[Libellé],"ERREUR")</f>
        <v>Matériaux inertes (&gt;90%)</v>
      </c>
      <c r="J286" t="str">
        <f t="shared" si="19"/>
        <v>02</v>
      </c>
      <c r="K286" t="str">
        <f>_xlfn.XLOOKUP(BAREME_ABJ[[#This Row],[Caractéristique]],Caractéristique!B:B,Caractéristique!A:A,"ERREUR")</f>
        <v>compris entre 0,5 kg et 1 kg exclus</v>
      </c>
      <c r="L28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0,5 kg et 1 kg exclus</v>
      </c>
    </row>
    <row r="287" spans="1:12" x14ac:dyDescent="0.25">
      <c r="A287" s="3">
        <v>54050303</v>
      </c>
      <c r="B287" s="4">
        <v>0.01</v>
      </c>
      <c r="C287" s="5" t="s">
        <v>13</v>
      </c>
      <c r="D287" t="str">
        <f t="shared" si="16"/>
        <v>54</v>
      </c>
      <c r="E287" t="str">
        <f>_xlfn.XLOOKUP(BAREME_ABJ[[#This Row],[Famille]],Famille!B:B,Famille!A:A,"ERREUR")</f>
        <v>Entretien et aménagement du jardin</v>
      </c>
      <c r="F287" t="str">
        <f t="shared" si="17"/>
        <v>05</v>
      </c>
      <c r="G287" t="str">
        <f>_xlfn.XLOOKUP(BAREME_ABJ[[#This Row],[Type]],Type!B:B,Type!A:A,"ERREUR")</f>
        <v>Structures extérieures, équipements de plein air et accessoires</v>
      </c>
      <c r="H287" t="str">
        <f t="shared" si="18"/>
        <v>03</v>
      </c>
      <c r="I287" s="1" t="str">
        <f>_xlfn.XLOOKUP(BAREME_ABJ[[#This Row],[Matériau]],Materiau[Code],Materiau[Libellé],"ERREUR")</f>
        <v>Matériaux inertes (&gt;90%)</v>
      </c>
      <c r="J287" t="str">
        <f t="shared" si="19"/>
        <v>03</v>
      </c>
      <c r="K287" t="str">
        <f>_xlfn.XLOOKUP(BAREME_ABJ[[#This Row],[Caractéristique]],Caractéristique!B:B,Caractéristique!A:A,"ERREUR")</f>
        <v>compris entre 1 kg et 2 kg exclus</v>
      </c>
      <c r="L28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1 kg et 2 kg exclus</v>
      </c>
    </row>
    <row r="288" spans="1:12" x14ac:dyDescent="0.25">
      <c r="A288" s="3">
        <v>54050304</v>
      </c>
      <c r="B288" s="4">
        <v>0.01</v>
      </c>
      <c r="C288" s="5" t="s">
        <v>13</v>
      </c>
      <c r="D288" t="str">
        <f t="shared" si="16"/>
        <v>54</v>
      </c>
      <c r="E288" t="str">
        <f>_xlfn.XLOOKUP(BAREME_ABJ[[#This Row],[Famille]],Famille!B:B,Famille!A:A,"ERREUR")</f>
        <v>Entretien et aménagement du jardin</v>
      </c>
      <c r="F288" t="str">
        <f t="shared" si="17"/>
        <v>05</v>
      </c>
      <c r="G288" t="str">
        <f>_xlfn.XLOOKUP(BAREME_ABJ[[#This Row],[Type]],Type!B:B,Type!A:A,"ERREUR")</f>
        <v>Structures extérieures, équipements de plein air et accessoires</v>
      </c>
      <c r="H288" t="str">
        <f t="shared" si="18"/>
        <v>03</v>
      </c>
      <c r="I288" s="1" t="str">
        <f>_xlfn.XLOOKUP(BAREME_ABJ[[#This Row],[Matériau]],Materiau[Code],Materiau[Libellé],"ERREUR")</f>
        <v>Matériaux inertes (&gt;90%)</v>
      </c>
      <c r="J288" t="str">
        <f t="shared" si="19"/>
        <v>04</v>
      </c>
      <c r="K288" t="str">
        <f>_xlfn.XLOOKUP(BAREME_ABJ[[#This Row],[Caractéristique]],Caractéristique!B:B,Caractéristique!A:A,"ERREUR")</f>
        <v>compris entre 2 kg et 3 kg exclus</v>
      </c>
      <c r="L28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2 kg et 3 kg exclus</v>
      </c>
    </row>
    <row r="289" spans="1:12" x14ac:dyDescent="0.25">
      <c r="A289" s="3">
        <v>54050305</v>
      </c>
      <c r="B289" s="4">
        <v>0.02</v>
      </c>
      <c r="C289" s="5" t="s">
        <v>13</v>
      </c>
      <c r="D289" t="str">
        <f t="shared" si="16"/>
        <v>54</v>
      </c>
      <c r="E289" t="str">
        <f>_xlfn.XLOOKUP(BAREME_ABJ[[#This Row],[Famille]],Famille!B:B,Famille!A:A,"ERREUR")</f>
        <v>Entretien et aménagement du jardin</v>
      </c>
      <c r="F289" t="str">
        <f t="shared" si="17"/>
        <v>05</v>
      </c>
      <c r="G289" t="str">
        <f>_xlfn.XLOOKUP(BAREME_ABJ[[#This Row],[Type]],Type!B:B,Type!A:A,"ERREUR")</f>
        <v>Structures extérieures, équipements de plein air et accessoires</v>
      </c>
      <c r="H289" t="str">
        <f t="shared" si="18"/>
        <v>03</v>
      </c>
      <c r="I289" s="1" t="str">
        <f>_xlfn.XLOOKUP(BAREME_ABJ[[#This Row],[Matériau]],Materiau[Code],Materiau[Libellé],"ERREUR")</f>
        <v>Matériaux inertes (&gt;90%)</v>
      </c>
      <c r="J289" t="str">
        <f t="shared" si="19"/>
        <v>05</v>
      </c>
      <c r="K289" t="str">
        <f>_xlfn.XLOOKUP(BAREME_ABJ[[#This Row],[Caractéristique]],Caractéristique!B:B,Caractéristique!A:A,"ERREUR")</f>
        <v>compris entre 3 kg et 5 kg exclus</v>
      </c>
      <c r="L28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3 kg et 5 kg exclus</v>
      </c>
    </row>
    <row r="290" spans="1:12" x14ac:dyDescent="0.25">
      <c r="A290" s="3">
        <v>54050306</v>
      </c>
      <c r="B290" s="4">
        <v>0.04</v>
      </c>
      <c r="C290" s="5" t="s">
        <v>13</v>
      </c>
      <c r="D290" t="str">
        <f t="shared" si="16"/>
        <v>54</v>
      </c>
      <c r="E290" t="str">
        <f>_xlfn.XLOOKUP(BAREME_ABJ[[#This Row],[Famille]],Famille!B:B,Famille!A:A,"ERREUR")</f>
        <v>Entretien et aménagement du jardin</v>
      </c>
      <c r="F290" t="str">
        <f t="shared" si="17"/>
        <v>05</v>
      </c>
      <c r="G290" t="str">
        <f>_xlfn.XLOOKUP(BAREME_ABJ[[#This Row],[Type]],Type!B:B,Type!A:A,"ERREUR")</f>
        <v>Structures extérieures, équipements de plein air et accessoires</v>
      </c>
      <c r="H290" t="str">
        <f t="shared" si="18"/>
        <v>03</v>
      </c>
      <c r="I290" s="1" t="str">
        <f>_xlfn.XLOOKUP(BAREME_ABJ[[#This Row],[Matériau]],Materiau[Code],Materiau[Libellé],"ERREUR")</f>
        <v>Matériaux inertes (&gt;90%)</v>
      </c>
      <c r="J290" t="str">
        <f t="shared" si="19"/>
        <v>06</v>
      </c>
      <c r="K290" t="str">
        <f>_xlfn.XLOOKUP(BAREME_ABJ[[#This Row],[Caractéristique]],Caractéristique!B:B,Caractéristique!A:A,"ERREUR")</f>
        <v>compris entre 5 kg et 7 kg exclus</v>
      </c>
      <c r="L29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5 kg et 7 kg exclus</v>
      </c>
    </row>
    <row r="291" spans="1:12" x14ac:dyDescent="0.25">
      <c r="A291" s="3">
        <v>54050307</v>
      </c>
      <c r="B291" s="4">
        <v>0.05</v>
      </c>
      <c r="C291" s="5" t="s">
        <v>13</v>
      </c>
      <c r="D291" t="str">
        <f t="shared" si="16"/>
        <v>54</v>
      </c>
      <c r="E291" t="str">
        <f>_xlfn.XLOOKUP(BAREME_ABJ[[#This Row],[Famille]],Famille!B:B,Famille!A:A,"ERREUR")</f>
        <v>Entretien et aménagement du jardin</v>
      </c>
      <c r="F291" t="str">
        <f t="shared" si="17"/>
        <v>05</v>
      </c>
      <c r="G291" t="str">
        <f>_xlfn.XLOOKUP(BAREME_ABJ[[#This Row],[Type]],Type!B:B,Type!A:A,"ERREUR")</f>
        <v>Structures extérieures, équipements de plein air et accessoires</v>
      </c>
      <c r="H291" t="str">
        <f t="shared" si="18"/>
        <v>03</v>
      </c>
      <c r="I291" s="1" t="str">
        <f>_xlfn.XLOOKUP(BAREME_ABJ[[#This Row],[Matériau]],Materiau[Code],Materiau[Libellé],"ERREUR")</f>
        <v>Matériaux inertes (&gt;90%)</v>
      </c>
      <c r="J291" t="str">
        <f t="shared" si="19"/>
        <v>07</v>
      </c>
      <c r="K291" t="str">
        <f>_xlfn.XLOOKUP(BAREME_ABJ[[#This Row],[Caractéristique]],Caractéristique!B:B,Caractéristique!A:A,"ERREUR")</f>
        <v>compris entre 7 kg et 10 kg exclus</v>
      </c>
      <c r="L29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7 kg et 10 kg exclus</v>
      </c>
    </row>
    <row r="292" spans="1:12" x14ac:dyDescent="0.25">
      <c r="A292" s="3">
        <v>54050308</v>
      </c>
      <c r="B292" s="4">
        <v>0.08</v>
      </c>
      <c r="C292" s="5" t="s">
        <v>13</v>
      </c>
      <c r="D292" t="str">
        <f t="shared" si="16"/>
        <v>54</v>
      </c>
      <c r="E292" t="str">
        <f>_xlfn.XLOOKUP(BAREME_ABJ[[#This Row],[Famille]],Famille!B:B,Famille!A:A,"ERREUR")</f>
        <v>Entretien et aménagement du jardin</v>
      </c>
      <c r="F292" t="str">
        <f t="shared" si="17"/>
        <v>05</v>
      </c>
      <c r="G292" t="str">
        <f>_xlfn.XLOOKUP(BAREME_ABJ[[#This Row],[Type]],Type!B:B,Type!A:A,"ERREUR")</f>
        <v>Structures extérieures, équipements de plein air et accessoires</v>
      </c>
      <c r="H292" t="str">
        <f t="shared" si="18"/>
        <v>03</v>
      </c>
      <c r="I292" s="1" t="str">
        <f>_xlfn.XLOOKUP(BAREME_ABJ[[#This Row],[Matériau]],Materiau[Code],Materiau[Libellé],"ERREUR")</f>
        <v>Matériaux inertes (&gt;90%)</v>
      </c>
      <c r="J292" t="str">
        <f t="shared" si="19"/>
        <v>08</v>
      </c>
      <c r="K292" t="str">
        <f>_xlfn.XLOOKUP(BAREME_ABJ[[#This Row],[Caractéristique]],Caractéristique!B:B,Caractéristique!A:A,"ERREUR")</f>
        <v>compris entre 10 kg et 15 kg exclus</v>
      </c>
      <c r="L29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10 kg et 15 kg exclus</v>
      </c>
    </row>
    <row r="293" spans="1:12" x14ac:dyDescent="0.25">
      <c r="A293" s="3">
        <v>54050309</v>
      </c>
      <c r="B293" s="4">
        <v>0.1</v>
      </c>
      <c r="C293" s="5" t="s">
        <v>13</v>
      </c>
      <c r="D293" t="str">
        <f t="shared" si="16"/>
        <v>54</v>
      </c>
      <c r="E293" t="str">
        <f>_xlfn.XLOOKUP(BAREME_ABJ[[#This Row],[Famille]],Famille!B:B,Famille!A:A,"ERREUR")</f>
        <v>Entretien et aménagement du jardin</v>
      </c>
      <c r="F293" t="str">
        <f t="shared" si="17"/>
        <v>05</v>
      </c>
      <c r="G293" t="str">
        <f>_xlfn.XLOOKUP(BAREME_ABJ[[#This Row],[Type]],Type!B:B,Type!A:A,"ERREUR")</f>
        <v>Structures extérieures, équipements de plein air et accessoires</v>
      </c>
      <c r="H293" t="str">
        <f t="shared" si="18"/>
        <v>03</v>
      </c>
      <c r="I293" s="1" t="str">
        <f>_xlfn.XLOOKUP(BAREME_ABJ[[#This Row],[Matériau]],Materiau[Code],Materiau[Libellé],"ERREUR")</f>
        <v>Matériaux inertes (&gt;90%)</v>
      </c>
      <c r="J293" t="str">
        <f t="shared" si="19"/>
        <v>09</v>
      </c>
      <c r="K293" t="str">
        <f>_xlfn.XLOOKUP(BAREME_ABJ[[#This Row],[Caractéristique]],Caractéristique!B:B,Caractéristique!A:A,"ERREUR")</f>
        <v>compris entre 15 kg et 20 kg exclus</v>
      </c>
      <c r="L29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15 kg et 20 kg exclus</v>
      </c>
    </row>
    <row r="294" spans="1:12" x14ac:dyDescent="0.25">
      <c r="A294" s="3">
        <v>54050310</v>
      </c>
      <c r="B294" s="4">
        <v>0.13</v>
      </c>
      <c r="C294" s="5" t="s">
        <v>13</v>
      </c>
      <c r="D294" t="str">
        <f t="shared" si="16"/>
        <v>54</v>
      </c>
      <c r="E294" t="str">
        <f>_xlfn.XLOOKUP(BAREME_ABJ[[#This Row],[Famille]],Famille!B:B,Famille!A:A,"ERREUR")</f>
        <v>Entretien et aménagement du jardin</v>
      </c>
      <c r="F294" t="str">
        <f t="shared" si="17"/>
        <v>05</v>
      </c>
      <c r="G294" t="str">
        <f>_xlfn.XLOOKUP(BAREME_ABJ[[#This Row],[Type]],Type!B:B,Type!A:A,"ERREUR")</f>
        <v>Structures extérieures, équipements de plein air et accessoires</v>
      </c>
      <c r="H294" t="str">
        <f t="shared" si="18"/>
        <v>03</v>
      </c>
      <c r="I294" s="1" t="str">
        <f>_xlfn.XLOOKUP(BAREME_ABJ[[#This Row],[Matériau]],Materiau[Code],Materiau[Libellé],"ERREUR")</f>
        <v>Matériaux inertes (&gt;90%)</v>
      </c>
      <c r="J294" t="str">
        <f t="shared" si="19"/>
        <v>10</v>
      </c>
      <c r="K294" t="str">
        <f>_xlfn.XLOOKUP(BAREME_ABJ[[#This Row],[Caractéristique]],Caractéristique!B:B,Caractéristique!A:A,"ERREUR")</f>
        <v>compris entre 20 kg et 25 kg exclus</v>
      </c>
      <c r="L29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20 kg et 25 kg exclus</v>
      </c>
    </row>
    <row r="295" spans="1:12" x14ac:dyDescent="0.25">
      <c r="A295" s="3">
        <v>54050311</v>
      </c>
      <c r="B295" s="4">
        <v>0.15</v>
      </c>
      <c r="C295" s="5" t="s">
        <v>13</v>
      </c>
      <c r="D295" t="str">
        <f t="shared" si="16"/>
        <v>54</v>
      </c>
      <c r="E295" t="str">
        <f>_xlfn.XLOOKUP(BAREME_ABJ[[#This Row],[Famille]],Famille!B:B,Famille!A:A,"ERREUR")</f>
        <v>Entretien et aménagement du jardin</v>
      </c>
      <c r="F295" t="str">
        <f t="shared" si="17"/>
        <v>05</v>
      </c>
      <c r="G295" t="str">
        <f>_xlfn.XLOOKUP(BAREME_ABJ[[#This Row],[Type]],Type!B:B,Type!A:A,"ERREUR")</f>
        <v>Structures extérieures, équipements de plein air et accessoires</v>
      </c>
      <c r="H295" t="str">
        <f t="shared" si="18"/>
        <v>03</v>
      </c>
      <c r="I295" s="1" t="str">
        <f>_xlfn.XLOOKUP(BAREME_ABJ[[#This Row],[Matériau]],Materiau[Code],Materiau[Libellé],"ERREUR")</f>
        <v>Matériaux inertes (&gt;90%)</v>
      </c>
      <c r="J295" t="str">
        <f t="shared" si="19"/>
        <v>11</v>
      </c>
      <c r="K295" t="str">
        <f>_xlfn.XLOOKUP(BAREME_ABJ[[#This Row],[Caractéristique]],Caractéristique!B:B,Caractéristique!A:A,"ERREUR")</f>
        <v>compris entre 25 kg et 30 kg exclus</v>
      </c>
      <c r="L29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25 kg et 30 kg exclus</v>
      </c>
    </row>
    <row r="296" spans="1:12" x14ac:dyDescent="0.25">
      <c r="A296" s="3">
        <v>54050312</v>
      </c>
      <c r="B296" s="4">
        <v>0.2</v>
      </c>
      <c r="C296" s="5" t="s">
        <v>13</v>
      </c>
      <c r="D296" t="str">
        <f t="shared" si="16"/>
        <v>54</v>
      </c>
      <c r="E296" t="str">
        <f>_xlfn.XLOOKUP(BAREME_ABJ[[#This Row],[Famille]],Famille!B:B,Famille!A:A,"ERREUR")</f>
        <v>Entretien et aménagement du jardin</v>
      </c>
      <c r="F296" t="str">
        <f t="shared" si="17"/>
        <v>05</v>
      </c>
      <c r="G296" t="str">
        <f>_xlfn.XLOOKUP(BAREME_ABJ[[#This Row],[Type]],Type!B:B,Type!A:A,"ERREUR")</f>
        <v>Structures extérieures, équipements de plein air et accessoires</v>
      </c>
      <c r="H296" t="str">
        <f t="shared" si="18"/>
        <v>03</v>
      </c>
      <c r="I296" s="1" t="str">
        <f>_xlfn.XLOOKUP(BAREME_ABJ[[#This Row],[Matériau]],Materiau[Code],Materiau[Libellé],"ERREUR")</f>
        <v>Matériaux inertes (&gt;90%)</v>
      </c>
      <c r="J296" t="str">
        <f t="shared" si="19"/>
        <v>12</v>
      </c>
      <c r="K296" t="str">
        <f>_xlfn.XLOOKUP(BAREME_ABJ[[#This Row],[Caractéristique]],Caractéristique!B:B,Caractéristique!A:A,"ERREUR")</f>
        <v>compris entre 30 kg et 40 kg exclus</v>
      </c>
      <c r="L29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30 kg et 40 kg exclus</v>
      </c>
    </row>
    <row r="297" spans="1:12" x14ac:dyDescent="0.25">
      <c r="A297" s="3">
        <v>54050313</v>
      </c>
      <c r="B297" s="4">
        <v>0.25</v>
      </c>
      <c r="C297" s="5" t="s">
        <v>13</v>
      </c>
      <c r="D297" t="str">
        <f t="shared" si="16"/>
        <v>54</v>
      </c>
      <c r="E297" t="str">
        <f>_xlfn.XLOOKUP(BAREME_ABJ[[#This Row],[Famille]],Famille!B:B,Famille!A:A,"ERREUR")</f>
        <v>Entretien et aménagement du jardin</v>
      </c>
      <c r="F297" t="str">
        <f t="shared" si="17"/>
        <v>05</v>
      </c>
      <c r="G297" t="str">
        <f>_xlfn.XLOOKUP(BAREME_ABJ[[#This Row],[Type]],Type!B:B,Type!A:A,"ERREUR")</f>
        <v>Structures extérieures, équipements de plein air et accessoires</v>
      </c>
      <c r="H297" t="str">
        <f t="shared" si="18"/>
        <v>03</v>
      </c>
      <c r="I297" s="1" t="str">
        <f>_xlfn.XLOOKUP(BAREME_ABJ[[#This Row],[Matériau]],Materiau[Code],Materiau[Libellé],"ERREUR")</f>
        <v>Matériaux inertes (&gt;90%)</v>
      </c>
      <c r="J297" t="str">
        <f t="shared" si="19"/>
        <v>13</v>
      </c>
      <c r="K297" t="str">
        <f>_xlfn.XLOOKUP(BAREME_ABJ[[#This Row],[Caractéristique]],Caractéristique!B:B,Caractéristique!A:A,"ERREUR")</f>
        <v>compris entre 40 kg et 50 kg exclus</v>
      </c>
      <c r="L29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compris entre 40 kg et 50 kg exclus</v>
      </c>
    </row>
    <row r="298" spans="1:12" x14ac:dyDescent="0.25">
      <c r="A298" s="3">
        <v>54050314</v>
      </c>
      <c r="B298" s="4">
        <v>0.38</v>
      </c>
      <c r="C298" s="5" t="s">
        <v>13</v>
      </c>
      <c r="D298" t="str">
        <f t="shared" si="16"/>
        <v>54</v>
      </c>
      <c r="E298" t="str">
        <f>_xlfn.XLOOKUP(BAREME_ABJ[[#This Row],[Famille]],Famille!B:B,Famille!A:A,"ERREUR")</f>
        <v>Entretien et aménagement du jardin</v>
      </c>
      <c r="F298" t="str">
        <f t="shared" si="17"/>
        <v>05</v>
      </c>
      <c r="G298" t="str">
        <f>_xlfn.XLOOKUP(BAREME_ABJ[[#This Row],[Type]],Type!B:B,Type!A:A,"ERREUR")</f>
        <v>Structures extérieures, équipements de plein air et accessoires</v>
      </c>
      <c r="H298" t="str">
        <f t="shared" si="18"/>
        <v>03</v>
      </c>
      <c r="I298" s="1" t="str">
        <f>_xlfn.XLOOKUP(BAREME_ABJ[[#This Row],[Matériau]],Materiau[Code],Materiau[Libellé],"ERREUR")</f>
        <v>Matériaux inertes (&gt;90%)</v>
      </c>
      <c r="J298" t="str">
        <f t="shared" si="19"/>
        <v>14</v>
      </c>
      <c r="K298" t="str">
        <f>_xlfn.XLOOKUP(BAREME_ABJ[[#This Row],[Caractéristique]],Caractéristique!B:B,Caractéristique!A:A,"ERREUR")</f>
        <v>plus de 50 kg</v>
      </c>
      <c r="L29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Matériaux inertes (&gt;90%) &gt; plus de 50 kg</v>
      </c>
    </row>
    <row r="299" spans="1:12" x14ac:dyDescent="0.25">
      <c r="A299" s="3">
        <v>54050400</v>
      </c>
      <c r="B299" s="4">
        <v>3</v>
      </c>
      <c r="C299" s="5" t="s">
        <v>12</v>
      </c>
      <c r="D299" t="str">
        <f t="shared" si="16"/>
        <v>54</v>
      </c>
      <c r="E299" t="str">
        <f>_xlfn.XLOOKUP(BAREME_ABJ[[#This Row],[Famille]],Famille!B:B,Famille!A:A,"ERREUR")</f>
        <v>Entretien et aménagement du jardin</v>
      </c>
      <c r="F299" t="str">
        <f t="shared" si="17"/>
        <v>05</v>
      </c>
      <c r="G299" t="str">
        <f>_xlfn.XLOOKUP(BAREME_ABJ[[#This Row],[Type]],Type!B:B,Type!A:A,"ERREUR")</f>
        <v>Structures extérieures, équipements de plein air et accessoires</v>
      </c>
      <c r="H299" t="str">
        <f t="shared" si="18"/>
        <v>04</v>
      </c>
      <c r="I299" s="1" t="str">
        <f>_xlfn.XLOOKUP(BAREME_ABJ[[#This Row],[Matériau]],Materiau[Code],Materiau[Libellé],"ERREUR")</f>
        <v>Métal (&gt;50%)</v>
      </c>
      <c r="J299" t="str">
        <f t="shared" si="19"/>
        <v>00</v>
      </c>
      <c r="K299" t="str">
        <f>_xlfn.XLOOKUP(BAREME_ABJ[[#This Row],[Caractéristique]],Caractéristique!B:B,Caractéristique!A:A,"ERREUR")</f>
        <v>au poids</v>
      </c>
      <c r="L29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au poids</v>
      </c>
    </row>
    <row r="300" spans="1:12" x14ac:dyDescent="0.25">
      <c r="A300" s="3">
        <v>54050401</v>
      </c>
      <c r="B300" s="4">
        <v>0.01</v>
      </c>
      <c r="C300" s="5" t="s">
        <v>13</v>
      </c>
      <c r="D300" t="str">
        <f t="shared" si="16"/>
        <v>54</v>
      </c>
      <c r="E300" t="str">
        <f>_xlfn.XLOOKUP(BAREME_ABJ[[#This Row],[Famille]],Famille!B:B,Famille!A:A,"ERREUR")</f>
        <v>Entretien et aménagement du jardin</v>
      </c>
      <c r="F300" t="str">
        <f t="shared" si="17"/>
        <v>05</v>
      </c>
      <c r="G300" t="str">
        <f>_xlfn.XLOOKUP(BAREME_ABJ[[#This Row],[Type]],Type!B:B,Type!A:A,"ERREUR")</f>
        <v>Structures extérieures, équipements de plein air et accessoires</v>
      </c>
      <c r="H300" t="str">
        <f t="shared" si="18"/>
        <v>04</v>
      </c>
      <c r="I300" s="1" t="str">
        <f>_xlfn.XLOOKUP(BAREME_ABJ[[#This Row],[Matériau]],Materiau[Code],Materiau[Libellé],"ERREUR")</f>
        <v>Métal (&gt;50%)</v>
      </c>
      <c r="J300" t="str">
        <f t="shared" si="19"/>
        <v>01</v>
      </c>
      <c r="K300" t="str">
        <f>_xlfn.XLOOKUP(BAREME_ABJ[[#This Row],[Caractéristique]],Caractéristique!B:B,Caractéristique!A:A,"ERREUR")</f>
        <v>inférieur strictement à 0,5 kg</v>
      </c>
      <c r="L30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inférieur strictement à 0,5 kg</v>
      </c>
    </row>
    <row r="301" spans="1:12" x14ac:dyDescent="0.25">
      <c r="A301" s="3">
        <v>54050402</v>
      </c>
      <c r="B301" s="4">
        <v>0.01</v>
      </c>
      <c r="C301" s="5" t="s">
        <v>13</v>
      </c>
      <c r="D301" t="str">
        <f t="shared" si="16"/>
        <v>54</v>
      </c>
      <c r="E301" t="str">
        <f>_xlfn.XLOOKUP(BAREME_ABJ[[#This Row],[Famille]],Famille!B:B,Famille!A:A,"ERREUR")</f>
        <v>Entretien et aménagement du jardin</v>
      </c>
      <c r="F301" t="str">
        <f t="shared" si="17"/>
        <v>05</v>
      </c>
      <c r="G301" t="str">
        <f>_xlfn.XLOOKUP(BAREME_ABJ[[#This Row],[Type]],Type!B:B,Type!A:A,"ERREUR")</f>
        <v>Structures extérieures, équipements de plein air et accessoires</v>
      </c>
      <c r="H301" t="str">
        <f t="shared" si="18"/>
        <v>04</v>
      </c>
      <c r="I301" s="1" t="str">
        <f>_xlfn.XLOOKUP(BAREME_ABJ[[#This Row],[Matériau]],Materiau[Code],Materiau[Libellé],"ERREUR")</f>
        <v>Métal (&gt;50%)</v>
      </c>
      <c r="J301" t="str">
        <f t="shared" si="19"/>
        <v>02</v>
      </c>
      <c r="K301" t="str">
        <f>_xlfn.XLOOKUP(BAREME_ABJ[[#This Row],[Caractéristique]],Caractéristique!B:B,Caractéristique!A:A,"ERREUR")</f>
        <v>compris entre 0,5 kg et 1 kg exclus</v>
      </c>
      <c r="L30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0,5 kg et 1 kg exclus</v>
      </c>
    </row>
    <row r="302" spans="1:12" x14ac:dyDescent="0.25">
      <c r="A302" s="3">
        <v>54050403</v>
      </c>
      <c r="B302" s="4">
        <v>0.01</v>
      </c>
      <c r="C302" s="5" t="s">
        <v>13</v>
      </c>
      <c r="D302" t="str">
        <f t="shared" si="16"/>
        <v>54</v>
      </c>
      <c r="E302" t="str">
        <f>_xlfn.XLOOKUP(BAREME_ABJ[[#This Row],[Famille]],Famille!B:B,Famille!A:A,"ERREUR")</f>
        <v>Entretien et aménagement du jardin</v>
      </c>
      <c r="F302" t="str">
        <f t="shared" si="17"/>
        <v>05</v>
      </c>
      <c r="G302" t="str">
        <f>_xlfn.XLOOKUP(BAREME_ABJ[[#This Row],[Type]],Type!B:B,Type!A:A,"ERREUR")</f>
        <v>Structures extérieures, équipements de plein air et accessoires</v>
      </c>
      <c r="H302" t="str">
        <f t="shared" si="18"/>
        <v>04</v>
      </c>
      <c r="I302" s="1" t="str">
        <f>_xlfn.XLOOKUP(BAREME_ABJ[[#This Row],[Matériau]],Materiau[Code],Materiau[Libellé],"ERREUR")</f>
        <v>Métal (&gt;50%)</v>
      </c>
      <c r="J302" t="str">
        <f t="shared" si="19"/>
        <v>03</v>
      </c>
      <c r="K302" t="str">
        <f>_xlfn.XLOOKUP(BAREME_ABJ[[#This Row],[Caractéristique]],Caractéristique!B:B,Caractéristique!A:A,"ERREUR")</f>
        <v>compris entre 1 kg et 2 kg exclus</v>
      </c>
      <c r="L30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1 kg et 2 kg exclus</v>
      </c>
    </row>
    <row r="303" spans="1:12" x14ac:dyDescent="0.25">
      <c r="A303" s="3">
        <v>54050404</v>
      </c>
      <c r="B303" s="4">
        <v>0.01</v>
      </c>
      <c r="C303" s="5" t="s">
        <v>13</v>
      </c>
      <c r="D303" t="str">
        <f t="shared" si="16"/>
        <v>54</v>
      </c>
      <c r="E303" t="str">
        <f>_xlfn.XLOOKUP(BAREME_ABJ[[#This Row],[Famille]],Famille!B:B,Famille!A:A,"ERREUR")</f>
        <v>Entretien et aménagement du jardin</v>
      </c>
      <c r="F303" t="str">
        <f t="shared" si="17"/>
        <v>05</v>
      </c>
      <c r="G303" t="str">
        <f>_xlfn.XLOOKUP(BAREME_ABJ[[#This Row],[Type]],Type!B:B,Type!A:A,"ERREUR")</f>
        <v>Structures extérieures, équipements de plein air et accessoires</v>
      </c>
      <c r="H303" t="str">
        <f t="shared" si="18"/>
        <v>04</v>
      </c>
      <c r="I303" s="1" t="str">
        <f>_xlfn.XLOOKUP(BAREME_ABJ[[#This Row],[Matériau]],Materiau[Code],Materiau[Libellé],"ERREUR")</f>
        <v>Métal (&gt;50%)</v>
      </c>
      <c r="J303" t="str">
        <f t="shared" si="19"/>
        <v>04</v>
      </c>
      <c r="K303" t="str">
        <f>_xlfn.XLOOKUP(BAREME_ABJ[[#This Row],[Caractéristique]],Caractéristique!B:B,Caractéristique!A:A,"ERREUR")</f>
        <v>compris entre 2 kg et 3 kg exclus</v>
      </c>
      <c r="L30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2 kg et 3 kg exclus</v>
      </c>
    </row>
    <row r="304" spans="1:12" x14ac:dyDescent="0.25">
      <c r="A304" s="3">
        <v>54050405</v>
      </c>
      <c r="B304" s="4">
        <v>0.01</v>
      </c>
      <c r="C304" s="5" t="s">
        <v>13</v>
      </c>
      <c r="D304" t="str">
        <f t="shared" si="16"/>
        <v>54</v>
      </c>
      <c r="E304" t="str">
        <f>_xlfn.XLOOKUP(BAREME_ABJ[[#This Row],[Famille]],Famille!B:B,Famille!A:A,"ERREUR")</f>
        <v>Entretien et aménagement du jardin</v>
      </c>
      <c r="F304" t="str">
        <f t="shared" si="17"/>
        <v>05</v>
      </c>
      <c r="G304" t="str">
        <f>_xlfn.XLOOKUP(BAREME_ABJ[[#This Row],[Type]],Type!B:B,Type!A:A,"ERREUR")</f>
        <v>Structures extérieures, équipements de plein air et accessoires</v>
      </c>
      <c r="H304" t="str">
        <f t="shared" si="18"/>
        <v>04</v>
      </c>
      <c r="I304" s="1" t="str">
        <f>_xlfn.XLOOKUP(BAREME_ABJ[[#This Row],[Matériau]],Materiau[Code],Materiau[Libellé],"ERREUR")</f>
        <v>Métal (&gt;50%)</v>
      </c>
      <c r="J304" t="str">
        <f t="shared" si="19"/>
        <v>05</v>
      </c>
      <c r="K304" t="str">
        <f>_xlfn.XLOOKUP(BAREME_ABJ[[#This Row],[Caractéristique]],Caractéristique!B:B,Caractéristique!A:A,"ERREUR")</f>
        <v>compris entre 3 kg et 5 kg exclus</v>
      </c>
      <c r="L30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3 kg et 5 kg exclus</v>
      </c>
    </row>
    <row r="305" spans="1:12" x14ac:dyDescent="0.25">
      <c r="A305" s="3">
        <v>54050406</v>
      </c>
      <c r="B305" s="4">
        <v>0.02</v>
      </c>
      <c r="C305" s="5" t="s">
        <v>13</v>
      </c>
      <c r="D305" t="str">
        <f t="shared" si="16"/>
        <v>54</v>
      </c>
      <c r="E305" t="str">
        <f>_xlfn.XLOOKUP(BAREME_ABJ[[#This Row],[Famille]],Famille!B:B,Famille!A:A,"ERREUR")</f>
        <v>Entretien et aménagement du jardin</v>
      </c>
      <c r="F305" t="str">
        <f t="shared" si="17"/>
        <v>05</v>
      </c>
      <c r="G305" t="str">
        <f>_xlfn.XLOOKUP(BAREME_ABJ[[#This Row],[Type]],Type!B:B,Type!A:A,"ERREUR")</f>
        <v>Structures extérieures, équipements de plein air et accessoires</v>
      </c>
      <c r="H305" t="str">
        <f t="shared" si="18"/>
        <v>04</v>
      </c>
      <c r="I305" s="1" t="str">
        <f>_xlfn.XLOOKUP(BAREME_ABJ[[#This Row],[Matériau]],Materiau[Code],Materiau[Libellé],"ERREUR")</f>
        <v>Métal (&gt;50%)</v>
      </c>
      <c r="J305" t="str">
        <f t="shared" si="19"/>
        <v>06</v>
      </c>
      <c r="K305" t="str">
        <f>_xlfn.XLOOKUP(BAREME_ABJ[[#This Row],[Caractéristique]],Caractéristique!B:B,Caractéristique!A:A,"ERREUR")</f>
        <v>compris entre 5 kg et 7 kg exclus</v>
      </c>
      <c r="L30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5 kg et 7 kg exclus</v>
      </c>
    </row>
    <row r="306" spans="1:12" x14ac:dyDescent="0.25">
      <c r="A306" s="3">
        <v>54050407</v>
      </c>
      <c r="B306" s="4">
        <v>0.03</v>
      </c>
      <c r="C306" s="5" t="s">
        <v>13</v>
      </c>
      <c r="D306" t="str">
        <f t="shared" si="16"/>
        <v>54</v>
      </c>
      <c r="E306" t="str">
        <f>_xlfn.XLOOKUP(BAREME_ABJ[[#This Row],[Famille]],Famille!B:B,Famille!A:A,"ERREUR")</f>
        <v>Entretien et aménagement du jardin</v>
      </c>
      <c r="F306" t="str">
        <f t="shared" si="17"/>
        <v>05</v>
      </c>
      <c r="G306" t="str">
        <f>_xlfn.XLOOKUP(BAREME_ABJ[[#This Row],[Type]],Type!B:B,Type!A:A,"ERREUR")</f>
        <v>Structures extérieures, équipements de plein air et accessoires</v>
      </c>
      <c r="H306" t="str">
        <f t="shared" si="18"/>
        <v>04</v>
      </c>
      <c r="I306" s="1" t="str">
        <f>_xlfn.XLOOKUP(BAREME_ABJ[[#This Row],[Matériau]],Materiau[Code],Materiau[Libellé],"ERREUR")</f>
        <v>Métal (&gt;50%)</v>
      </c>
      <c r="J306" t="str">
        <f t="shared" si="19"/>
        <v>07</v>
      </c>
      <c r="K306" t="str">
        <f>_xlfn.XLOOKUP(BAREME_ABJ[[#This Row],[Caractéristique]],Caractéristique!B:B,Caractéristique!A:A,"ERREUR")</f>
        <v>compris entre 7 kg et 10 kg exclus</v>
      </c>
      <c r="L30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7 kg et 10 kg exclus</v>
      </c>
    </row>
    <row r="307" spans="1:12" x14ac:dyDescent="0.25">
      <c r="A307" s="3">
        <v>54050408</v>
      </c>
      <c r="B307" s="4">
        <v>0.05</v>
      </c>
      <c r="C307" s="5" t="s">
        <v>13</v>
      </c>
      <c r="D307" t="str">
        <f t="shared" si="16"/>
        <v>54</v>
      </c>
      <c r="E307" t="str">
        <f>_xlfn.XLOOKUP(BAREME_ABJ[[#This Row],[Famille]],Famille!B:B,Famille!A:A,"ERREUR")</f>
        <v>Entretien et aménagement du jardin</v>
      </c>
      <c r="F307" t="str">
        <f t="shared" si="17"/>
        <v>05</v>
      </c>
      <c r="G307" t="str">
        <f>_xlfn.XLOOKUP(BAREME_ABJ[[#This Row],[Type]],Type!B:B,Type!A:A,"ERREUR")</f>
        <v>Structures extérieures, équipements de plein air et accessoires</v>
      </c>
      <c r="H307" t="str">
        <f t="shared" si="18"/>
        <v>04</v>
      </c>
      <c r="I307" s="1" t="str">
        <f>_xlfn.XLOOKUP(BAREME_ABJ[[#This Row],[Matériau]],Materiau[Code],Materiau[Libellé],"ERREUR")</f>
        <v>Métal (&gt;50%)</v>
      </c>
      <c r="J307" t="str">
        <f t="shared" si="19"/>
        <v>08</v>
      </c>
      <c r="K307" t="str">
        <f>_xlfn.XLOOKUP(BAREME_ABJ[[#This Row],[Caractéristique]],Caractéristique!B:B,Caractéristique!A:A,"ERREUR")</f>
        <v>compris entre 10 kg et 15 kg exclus</v>
      </c>
      <c r="L30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10 kg et 15 kg exclus</v>
      </c>
    </row>
    <row r="308" spans="1:12" x14ac:dyDescent="0.25">
      <c r="A308" s="3">
        <v>54050409</v>
      </c>
      <c r="B308" s="4">
        <v>0.06</v>
      </c>
      <c r="C308" s="5" t="s">
        <v>13</v>
      </c>
      <c r="D308" t="str">
        <f t="shared" si="16"/>
        <v>54</v>
      </c>
      <c r="E308" t="str">
        <f>_xlfn.XLOOKUP(BAREME_ABJ[[#This Row],[Famille]],Famille!B:B,Famille!A:A,"ERREUR")</f>
        <v>Entretien et aménagement du jardin</v>
      </c>
      <c r="F308" t="str">
        <f t="shared" si="17"/>
        <v>05</v>
      </c>
      <c r="G308" t="str">
        <f>_xlfn.XLOOKUP(BAREME_ABJ[[#This Row],[Type]],Type!B:B,Type!A:A,"ERREUR")</f>
        <v>Structures extérieures, équipements de plein air et accessoires</v>
      </c>
      <c r="H308" t="str">
        <f t="shared" si="18"/>
        <v>04</v>
      </c>
      <c r="I308" s="1" t="str">
        <f>_xlfn.XLOOKUP(BAREME_ABJ[[#This Row],[Matériau]],Materiau[Code],Materiau[Libellé],"ERREUR")</f>
        <v>Métal (&gt;50%)</v>
      </c>
      <c r="J308" t="str">
        <f t="shared" si="19"/>
        <v>09</v>
      </c>
      <c r="K308" t="str">
        <f>_xlfn.XLOOKUP(BAREME_ABJ[[#This Row],[Caractéristique]],Caractéristique!B:B,Caractéristique!A:A,"ERREUR")</f>
        <v>compris entre 15 kg et 20 kg exclus</v>
      </c>
      <c r="L30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15 kg et 20 kg exclus</v>
      </c>
    </row>
    <row r="309" spans="1:12" x14ac:dyDescent="0.25">
      <c r="A309" s="3">
        <v>54050410</v>
      </c>
      <c r="B309" s="4">
        <v>0.08</v>
      </c>
      <c r="C309" s="5" t="s">
        <v>13</v>
      </c>
      <c r="D309" t="str">
        <f t="shared" si="16"/>
        <v>54</v>
      </c>
      <c r="E309" t="str">
        <f>_xlfn.XLOOKUP(BAREME_ABJ[[#This Row],[Famille]],Famille!B:B,Famille!A:A,"ERREUR")</f>
        <v>Entretien et aménagement du jardin</v>
      </c>
      <c r="F309" t="str">
        <f t="shared" si="17"/>
        <v>05</v>
      </c>
      <c r="G309" t="str">
        <f>_xlfn.XLOOKUP(BAREME_ABJ[[#This Row],[Type]],Type!B:B,Type!A:A,"ERREUR")</f>
        <v>Structures extérieures, équipements de plein air et accessoires</v>
      </c>
      <c r="H309" t="str">
        <f t="shared" si="18"/>
        <v>04</v>
      </c>
      <c r="I309" s="1" t="str">
        <f>_xlfn.XLOOKUP(BAREME_ABJ[[#This Row],[Matériau]],Materiau[Code],Materiau[Libellé],"ERREUR")</f>
        <v>Métal (&gt;50%)</v>
      </c>
      <c r="J309" t="str">
        <f t="shared" si="19"/>
        <v>10</v>
      </c>
      <c r="K309" t="str">
        <f>_xlfn.XLOOKUP(BAREME_ABJ[[#This Row],[Caractéristique]],Caractéristique!B:B,Caractéristique!A:A,"ERREUR")</f>
        <v>compris entre 20 kg et 25 kg exclus</v>
      </c>
      <c r="L30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20 kg et 25 kg exclus</v>
      </c>
    </row>
    <row r="310" spans="1:12" x14ac:dyDescent="0.25">
      <c r="A310" s="3">
        <v>54050411</v>
      </c>
      <c r="B310" s="4">
        <v>0.09</v>
      </c>
      <c r="C310" s="5" t="s">
        <v>13</v>
      </c>
      <c r="D310" t="str">
        <f t="shared" si="16"/>
        <v>54</v>
      </c>
      <c r="E310" t="str">
        <f>_xlfn.XLOOKUP(BAREME_ABJ[[#This Row],[Famille]],Famille!B:B,Famille!A:A,"ERREUR")</f>
        <v>Entretien et aménagement du jardin</v>
      </c>
      <c r="F310" t="str">
        <f t="shared" si="17"/>
        <v>05</v>
      </c>
      <c r="G310" t="str">
        <f>_xlfn.XLOOKUP(BAREME_ABJ[[#This Row],[Type]],Type!B:B,Type!A:A,"ERREUR")</f>
        <v>Structures extérieures, équipements de plein air et accessoires</v>
      </c>
      <c r="H310" t="str">
        <f t="shared" si="18"/>
        <v>04</v>
      </c>
      <c r="I310" s="1" t="str">
        <f>_xlfn.XLOOKUP(BAREME_ABJ[[#This Row],[Matériau]],Materiau[Code],Materiau[Libellé],"ERREUR")</f>
        <v>Métal (&gt;50%)</v>
      </c>
      <c r="J310" t="str">
        <f t="shared" si="19"/>
        <v>11</v>
      </c>
      <c r="K310" t="str">
        <f>_xlfn.XLOOKUP(BAREME_ABJ[[#This Row],[Caractéristique]],Caractéristique!B:B,Caractéristique!A:A,"ERREUR")</f>
        <v>compris entre 25 kg et 30 kg exclus</v>
      </c>
      <c r="L31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25 kg et 30 kg exclus</v>
      </c>
    </row>
    <row r="311" spans="1:12" x14ac:dyDescent="0.25">
      <c r="A311" s="3">
        <v>54050412</v>
      </c>
      <c r="B311" s="4">
        <v>0.12</v>
      </c>
      <c r="C311" s="5" t="s">
        <v>13</v>
      </c>
      <c r="D311" t="str">
        <f t="shared" si="16"/>
        <v>54</v>
      </c>
      <c r="E311" t="str">
        <f>_xlfn.XLOOKUP(BAREME_ABJ[[#This Row],[Famille]],Famille!B:B,Famille!A:A,"ERREUR")</f>
        <v>Entretien et aménagement du jardin</v>
      </c>
      <c r="F311" t="str">
        <f t="shared" si="17"/>
        <v>05</v>
      </c>
      <c r="G311" t="str">
        <f>_xlfn.XLOOKUP(BAREME_ABJ[[#This Row],[Type]],Type!B:B,Type!A:A,"ERREUR")</f>
        <v>Structures extérieures, équipements de plein air et accessoires</v>
      </c>
      <c r="H311" t="str">
        <f t="shared" si="18"/>
        <v>04</v>
      </c>
      <c r="I311" s="1" t="str">
        <f>_xlfn.XLOOKUP(BAREME_ABJ[[#This Row],[Matériau]],Materiau[Code],Materiau[Libellé],"ERREUR")</f>
        <v>Métal (&gt;50%)</v>
      </c>
      <c r="J311" t="str">
        <f t="shared" si="19"/>
        <v>12</v>
      </c>
      <c r="K311" t="str">
        <f>_xlfn.XLOOKUP(BAREME_ABJ[[#This Row],[Caractéristique]],Caractéristique!B:B,Caractéristique!A:A,"ERREUR")</f>
        <v>compris entre 30 kg et 40 kg exclus</v>
      </c>
      <c r="L31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30 kg et 40 kg exclus</v>
      </c>
    </row>
    <row r="312" spans="1:12" x14ac:dyDescent="0.25">
      <c r="A312" s="3">
        <v>54050413</v>
      </c>
      <c r="B312" s="4">
        <v>0.15</v>
      </c>
      <c r="C312" s="5" t="s">
        <v>13</v>
      </c>
      <c r="D312" t="str">
        <f t="shared" si="16"/>
        <v>54</v>
      </c>
      <c r="E312" t="str">
        <f>_xlfn.XLOOKUP(BAREME_ABJ[[#This Row],[Famille]],Famille!B:B,Famille!A:A,"ERREUR")</f>
        <v>Entretien et aménagement du jardin</v>
      </c>
      <c r="F312" t="str">
        <f t="shared" si="17"/>
        <v>05</v>
      </c>
      <c r="G312" t="str">
        <f>_xlfn.XLOOKUP(BAREME_ABJ[[#This Row],[Type]],Type!B:B,Type!A:A,"ERREUR")</f>
        <v>Structures extérieures, équipements de plein air et accessoires</v>
      </c>
      <c r="H312" t="str">
        <f t="shared" si="18"/>
        <v>04</v>
      </c>
      <c r="I312" s="1" t="str">
        <f>_xlfn.XLOOKUP(BAREME_ABJ[[#This Row],[Matériau]],Materiau[Code],Materiau[Libellé],"ERREUR")</f>
        <v>Métal (&gt;50%)</v>
      </c>
      <c r="J312" t="str">
        <f t="shared" si="19"/>
        <v>13</v>
      </c>
      <c r="K312" t="str">
        <f>_xlfn.XLOOKUP(BAREME_ABJ[[#This Row],[Caractéristique]],Caractéristique!B:B,Caractéristique!A:A,"ERREUR")</f>
        <v>compris entre 40 kg et 50 kg exclus</v>
      </c>
      <c r="L31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compris entre 40 kg et 50 kg exclus</v>
      </c>
    </row>
    <row r="313" spans="1:12" x14ac:dyDescent="0.25">
      <c r="A313" s="3">
        <v>54050414</v>
      </c>
      <c r="B313" s="4">
        <v>0.23</v>
      </c>
      <c r="C313" s="5" t="s">
        <v>13</v>
      </c>
      <c r="D313" t="str">
        <f t="shared" si="16"/>
        <v>54</v>
      </c>
      <c r="E313" t="str">
        <f>_xlfn.XLOOKUP(BAREME_ABJ[[#This Row],[Famille]],Famille!B:B,Famille!A:A,"ERREUR")</f>
        <v>Entretien et aménagement du jardin</v>
      </c>
      <c r="F313" t="str">
        <f t="shared" si="17"/>
        <v>05</v>
      </c>
      <c r="G313" t="str">
        <f>_xlfn.XLOOKUP(BAREME_ABJ[[#This Row],[Type]],Type!B:B,Type!A:A,"ERREUR")</f>
        <v>Structures extérieures, équipements de plein air et accessoires</v>
      </c>
      <c r="H313" t="str">
        <f t="shared" si="18"/>
        <v>04</v>
      </c>
      <c r="I313" s="1" t="str">
        <f>_xlfn.XLOOKUP(BAREME_ABJ[[#This Row],[Matériau]],Materiau[Code],Materiau[Libellé],"ERREUR")</f>
        <v>Métal (&gt;50%)</v>
      </c>
      <c r="J313" t="str">
        <f t="shared" si="19"/>
        <v>14</v>
      </c>
      <c r="K313" t="str">
        <f>_xlfn.XLOOKUP(BAREME_ABJ[[#This Row],[Caractéristique]],Caractéristique!B:B,Caractéristique!A:A,"ERREUR")</f>
        <v>plus de 50 kg</v>
      </c>
      <c r="L31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Métal (&gt;50%) &gt; plus de 50 kg</v>
      </c>
    </row>
    <row r="314" spans="1:12" x14ac:dyDescent="0.25">
      <c r="A314" s="3">
        <v>54050500</v>
      </c>
      <c r="B314" s="4">
        <v>50</v>
      </c>
      <c r="C314" s="5" t="s">
        <v>12</v>
      </c>
      <c r="D314" t="str">
        <f t="shared" si="16"/>
        <v>54</v>
      </c>
      <c r="E314" t="str">
        <f>_xlfn.XLOOKUP(BAREME_ABJ[[#This Row],[Famille]],Famille!B:B,Famille!A:A,"ERREUR")</f>
        <v>Entretien et aménagement du jardin</v>
      </c>
      <c r="F314" t="str">
        <f t="shared" si="17"/>
        <v>05</v>
      </c>
      <c r="G314" t="str">
        <f>_xlfn.XLOOKUP(BAREME_ABJ[[#This Row],[Type]],Type!B:B,Type!A:A,"ERREUR")</f>
        <v>Structures extérieures, équipements de plein air et accessoires</v>
      </c>
      <c r="H314" t="str">
        <f t="shared" si="18"/>
        <v>05</v>
      </c>
      <c r="I314" s="1" t="str">
        <f>_xlfn.XLOOKUP(BAREME_ABJ[[#This Row],[Matériau]],Materiau[Code],Materiau[Libellé],"ERREUR")</f>
        <v>Plastiques monomatériau (&gt;90%)</v>
      </c>
      <c r="J314" t="str">
        <f t="shared" si="19"/>
        <v>00</v>
      </c>
      <c r="K314" t="str">
        <f>_xlfn.XLOOKUP(BAREME_ABJ[[#This Row],[Caractéristique]],Caractéristique!B:B,Caractéristique!A:A,"ERREUR")</f>
        <v>au poids</v>
      </c>
      <c r="L31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au poids</v>
      </c>
    </row>
    <row r="315" spans="1:12" x14ac:dyDescent="0.25">
      <c r="A315" s="3">
        <v>54050501</v>
      </c>
      <c r="B315" s="4">
        <v>0.01</v>
      </c>
      <c r="C315" s="5" t="s">
        <v>13</v>
      </c>
      <c r="D315" t="str">
        <f t="shared" si="16"/>
        <v>54</v>
      </c>
      <c r="E315" t="str">
        <f>_xlfn.XLOOKUP(BAREME_ABJ[[#This Row],[Famille]],Famille!B:B,Famille!A:A,"ERREUR")</f>
        <v>Entretien et aménagement du jardin</v>
      </c>
      <c r="F315" t="str">
        <f t="shared" si="17"/>
        <v>05</v>
      </c>
      <c r="G315" t="str">
        <f>_xlfn.XLOOKUP(BAREME_ABJ[[#This Row],[Type]],Type!B:B,Type!A:A,"ERREUR")</f>
        <v>Structures extérieures, équipements de plein air et accessoires</v>
      </c>
      <c r="H315" t="str">
        <f t="shared" si="18"/>
        <v>05</v>
      </c>
      <c r="I315" s="1" t="str">
        <f>_xlfn.XLOOKUP(BAREME_ABJ[[#This Row],[Matériau]],Materiau[Code],Materiau[Libellé],"ERREUR")</f>
        <v>Plastiques monomatériau (&gt;90%)</v>
      </c>
      <c r="J315" t="str">
        <f t="shared" si="19"/>
        <v>01</v>
      </c>
      <c r="K315" t="str">
        <f>_xlfn.XLOOKUP(BAREME_ABJ[[#This Row],[Caractéristique]],Caractéristique!B:B,Caractéristique!A:A,"ERREUR")</f>
        <v>inférieur strictement à 0,5 kg</v>
      </c>
      <c r="L31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inférieur strictement à 0,5 kg</v>
      </c>
    </row>
    <row r="316" spans="1:12" x14ac:dyDescent="0.25">
      <c r="A316" s="3">
        <v>54050502</v>
      </c>
      <c r="B316" s="4">
        <v>0.04</v>
      </c>
      <c r="C316" s="5" t="s">
        <v>13</v>
      </c>
      <c r="D316" t="str">
        <f t="shared" si="16"/>
        <v>54</v>
      </c>
      <c r="E316" t="str">
        <f>_xlfn.XLOOKUP(BAREME_ABJ[[#This Row],[Famille]],Famille!B:B,Famille!A:A,"ERREUR")</f>
        <v>Entretien et aménagement du jardin</v>
      </c>
      <c r="F316" t="str">
        <f t="shared" si="17"/>
        <v>05</v>
      </c>
      <c r="G316" t="str">
        <f>_xlfn.XLOOKUP(BAREME_ABJ[[#This Row],[Type]],Type!B:B,Type!A:A,"ERREUR")</f>
        <v>Structures extérieures, équipements de plein air et accessoires</v>
      </c>
      <c r="H316" t="str">
        <f t="shared" si="18"/>
        <v>05</v>
      </c>
      <c r="I316" s="1" t="str">
        <f>_xlfn.XLOOKUP(BAREME_ABJ[[#This Row],[Matériau]],Materiau[Code],Materiau[Libellé],"ERREUR")</f>
        <v>Plastiques monomatériau (&gt;90%)</v>
      </c>
      <c r="J316" t="str">
        <f t="shared" si="19"/>
        <v>02</v>
      </c>
      <c r="K316" t="str">
        <f>_xlfn.XLOOKUP(BAREME_ABJ[[#This Row],[Caractéristique]],Caractéristique!B:B,Caractéristique!A:A,"ERREUR")</f>
        <v>compris entre 0,5 kg et 1 kg exclus</v>
      </c>
      <c r="L31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0,5 kg et 1 kg exclus</v>
      </c>
    </row>
    <row r="317" spans="1:12" x14ac:dyDescent="0.25">
      <c r="A317" s="3">
        <v>54050503</v>
      </c>
      <c r="B317" s="4">
        <v>0.08</v>
      </c>
      <c r="C317" s="5" t="s">
        <v>13</v>
      </c>
      <c r="D317" t="str">
        <f t="shared" si="16"/>
        <v>54</v>
      </c>
      <c r="E317" t="str">
        <f>_xlfn.XLOOKUP(BAREME_ABJ[[#This Row],[Famille]],Famille!B:B,Famille!A:A,"ERREUR")</f>
        <v>Entretien et aménagement du jardin</v>
      </c>
      <c r="F317" t="str">
        <f t="shared" si="17"/>
        <v>05</v>
      </c>
      <c r="G317" t="str">
        <f>_xlfn.XLOOKUP(BAREME_ABJ[[#This Row],[Type]],Type!B:B,Type!A:A,"ERREUR")</f>
        <v>Structures extérieures, équipements de plein air et accessoires</v>
      </c>
      <c r="H317" t="str">
        <f t="shared" si="18"/>
        <v>05</v>
      </c>
      <c r="I317" s="1" t="str">
        <f>_xlfn.XLOOKUP(BAREME_ABJ[[#This Row],[Matériau]],Materiau[Code],Materiau[Libellé],"ERREUR")</f>
        <v>Plastiques monomatériau (&gt;90%)</v>
      </c>
      <c r="J317" t="str">
        <f t="shared" si="19"/>
        <v>03</v>
      </c>
      <c r="K317" t="str">
        <f>_xlfn.XLOOKUP(BAREME_ABJ[[#This Row],[Caractéristique]],Caractéristique!B:B,Caractéristique!A:A,"ERREUR")</f>
        <v>compris entre 1 kg et 2 kg exclus</v>
      </c>
      <c r="L31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1 kg et 2 kg exclus</v>
      </c>
    </row>
    <row r="318" spans="1:12" x14ac:dyDescent="0.25">
      <c r="A318" s="3">
        <v>54050504</v>
      </c>
      <c r="B318" s="4">
        <v>0.13</v>
      </c>
      <c r="C318" s="5" t="s">
        <v>13</v>
      </c>
      <c r="D318" t="str">
        <f t="shared" si="16"/>
        <v>54</v>
      </c>
      <c r="E318" t="str">
        <f>_xlfn.XLOOKUP(BAREME_ABJ[[#This Row],[Famille]],Famille!B:B,Famille!A:A,"ERREUR")</f>
        <v>Entretien et aménagement du jardin</v>
      </c>
      <c r="F318" t="str">
        <f t="shared" si="17"/>
        <v>05</v>
      </c>
      <c r="G318" t="str">
        <f>_xlfn.XLOOKUP(BAREME_ABJ[[#This Row],[Type]],Type!B:B,Type!A:A,"ERREUR")</f>
        <v>Structures extérieures, équipements de plein air et accessoires</v>
      </c>
      <c r="H318" t="str">
        <f t="shared" si="18"/>
        <v>05</v>
      </c>
      <c r="I318" s="1" t="str">
        <f>_xlfn.XLOOKUP(BAREME_ABJ[[#This Row],[Matériau]],Materiau[Code],Materiau[Libellé],"ERREUR")</f>
        <v>Plastiques monomatériau (&gt;90%)</v>
      </c>
      <c r="J318" t="str">
        <f t="shared" si="19"/>
        <v>04</v>
      </c>
      <c r="K318" t="str">
        <f>_xlfn.XLOOKUP(BAREME_ABJ[[#This Row],[Caractéristique]],Caractéristique!B:B,Caractéristique!A:A,"ERREUR")</f>
        <v>compris entre 2 kg et 3 kg exclus</v>
      </c>
      <c r="L31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2 kg et 3 kg exclus</v>
      </c>
    </row>
    <row r="319" spans="1:12" x14ac:dyDescent="0.25">
      <c r="A319" s="3">
        <v>54050505</v>
      </c>
      <c r="B319" s="4">
        <v>0.2</v>
      </c>
      <c r="C319" s="5" t="s">
        <v>13</v>
      </c>
      <c r="D319" t="str">
        <f t="shared" si="16"/>
        <v>54</v>
      </c>
      <c r="E319" t="str">
        <f>_xlfn.XLOOKUP(BAREME_ABJ[[#This Row],[Famille]],Famille!B:B,Famille!A:A,"ERREUR")</f>
        <v>Entretien et aménagement du jardin</v>
      </c>
      <c r="F319" t="str">
        <f t="shared" si="17"/>
        <v>05</v>
      </c>
      <c r="G319" t="str">
        <f>_xlfn.XLOOKUP(BAREME_ABJ[[#This Row],[Type]],Type!B:B,Type!A:A,"ERREUR")</f>
        <v>Structures extérieures, équipements de plein air et accessoires</v>
      </c>
      <c r="H319" t="str">
        <f t="shared" si="18"/>
        <v>05</v>
      </c>
      <c r="I319" s="1" t="str">
        <f>_xlfn.XLOOKUP(BAREME_ABJ[[#This Row],[Matériau]],Materiau[Code],Materiau[Libellé],"ERREUR")</f>
        <v>Plastiques monomatériau (&gt;90%)</v>
      </c>
      <c r="J319" t="str">
        <f t="shared" si="19"/>
        <v>05</v>
      </c>
      <c r="K319" t="str">
        <f>_xlfn.XLOOKUP(BAREME_ABJ[[#This Row],[Caractéristique]],Caractéristique!B:B,Caractéristique!A:A,"ERREUR")</f>
        <v>compris entre 3 kg et 5 kg exclus</v>
      </c>
      <c r="L31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3 kg et 5 kg exclus</v>
      </c>
    </row>
    <row r="320" spans="1:12" x14ac:dyDescent="0.25">
      <c r="A320" s="3">
        <v>54050506</v>
      </c>
      <c r="B320" s="4">
        <v>0.35</v>
      </c>
      <c r="C320" s="5" t="s">
        <v>13</v>
      </c>
      <c r="D320" t="str">
        <f t="shared" si="16"/>
        <v>54</v>
      </c>
      <c r="E320" t="str">
        <f>_xlfn.XLOOKUP(BAREME_ABJ[[#This Row],[Famille]],Famille!B:B,Famille!A:A,"ERREUR")</f>
        <v>Entretien et aménagement du jardin</v>
      </c>
      <c r="F320" t="str">
        <f t="shared" si="17"/>
        <v>05</v>
      </c>
      <c r="G320" t="str">
        <f>_xlfn.XLOOKUP(BAREME_ABJ[[#This Row],[Type]],Type!B:B,Type!A:A,"ERREUR")</f>
        <v>Structures extérieures, équipements de plein air et accessoires</v>
      </c>
      <c r="H320" t="str">
        <f t="shared" si="18"/>
        <v>05</v>
      </c>
      <c r="I320" s="1" t="str">
        <f>_xlfn.XLOOKUP(BAREME_ABJ[[#This Row],[Matériau]],Materiau[Code],Materiau[Libellé],"ERREUR")</f>
        <v>Plastiques monomatériau (&gt;90%)</v>
      </c>
      <c r="J320" t="str">
        <f t="shared" si="19"/>
        <v>06</v>
      </c>
      <c r="K320" t="str">
        <f>_xlfn.XLOOKUP(BAREME_ABJ[[#This Row],[Caractéristique]],Caractéristique!B:B,Caractéristique!A:A,"ERREUR")</f>
        <v>compris entre 5 kg et 7 kg exclus</v>
      </c>
      <c r="L32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5 kg et 7 kg exclus</v>
      </c>
    </row>
    <row r="321" spans="1:12" x14ac:dyDescent="0.25">
      <c r="A321" s="3">
        <v>54050507</v>
      </c>
      <c r="B321" s="4">
        <v>0.5</v>
      </c>
      <c r="C321" s="5" t="s">
        <v>13</v>
      </c>
      <c r="D321" t="str">
        <f t="shared" si="16"/>
        <v>54</v>
      </c>
      <c r="E321" t="str">
        <f>_xlfn.XLOOKUP(BAREME_ABJ[[#This Row],[Famille]],Famille!B:B,Famille!A:A,"ERREUR")</f>
        <v>Entretien et aménagement du jardin</v>
      </c>
      <c r="F321" t="str">
        <f t="shared" si="17"/>
        <v>05</v>
      </c>
      <c r="G321" t="str">
        <f>_xlfn.XLOOKUP(BAREME_ABJ[[#This Row],[Type]],Type!B:B,Type!A:A,"ERREUR")</f>
        <v>Structures extérieures, équipements de plein air et accessoires</v>
      </c>
      <c r="H321" t="str">
        <f t="shared" si="18"/>
        <v>05</v>
      </c>
      <c r="I321" s="1" t="str">
        <f>_xlfn.XLOOKUP(BAREME_ABJ[[#This Row],[Matériau]],Materiau[Code],Materiau[Libellé],"ERREUR")</f>
        <v>Plastiques monomatériau (&gt;90%)</v>
      </c>
      <c r="J321" t="str">
        <f t="shared" si="19"/>
        <v>07</v>
      </c>
      <c r="K321" t="str">
        <f>_xlfn.XLOOKUP(BAREME_ABJ[[#This Row],[Caractéristique]],Caractéristique!B:B,Caractéristique!A:A,"ERREUR")</f>
        <v>compris entre 7 kg et 10 kg exclus</v>
      </c>
      <c r="L32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7 kg et 10 kg exclus</v>
      </c>
    </row>
    <row r="322" spans="1:12" x14ac:dyDescent="0.25">
      <c r="A322" s="3">
        <v>54050508</v>
      </c>
      <c r="B322" s="4">
        <v>0.75</v>
      </c>
      <c r="C322" s="5" t="s">
        <v>13</v>
      </c>
      <c r="D322" t="str">
        <f t="shared" ref="D322:D385" si="20">MID(A322,1,2)</f>
        <v>54</v>
      </c>
      <c r="E322" t="str">
        <f>_xlfn.XLOOKUP(BAREME_ABJ[[#This Row],[Famille]],Famille!B:B,Famille!A:A,"ERREUR")</f>
        <v>Entretien et aménagement du jardin</v>
      </c>
      <c r="F322" t="str">
        <f t="shared" ref="F322:F385" si="21">MID(A322,3,2)</f>
        <v>05</v>
      </c>
      <c r="G322" t="str">
        <f>_xlfn.XLOOKUP(BAREME_ABJ[[#This Row],[Type]],Type!B:B,Type!A:A,"ERREUR")</f>
        <v>Structures extérieures, équipements de plein air et accessoires</v>
      </c>
      <c r="H322" t="str">
        <f t="shared" ref="H322:H385" si="22">MID(A322,5,2)</f>
        <v>05</v>
      </c>
      <c r="I322" s="1" t="str">
        <f>_xlfn.XLOOKUP(BAREME_ABJ[[#This Row],[Matériau]],Materiau[Code],Materiau[Libellé],"ERREUR")</f>
        <v>Plastiques monomatériau (&gt;90%)</v>
      </c>
      <c r="J322" t="str">
        <f t="shared" ref="J322:J385" si="23">MID(A322,7,2)</f>
        <v>08</v>
      </c>
      <c r="K322" t="str">
        <f>_xlfn.XLOOKUP(BAREME_ABJ[[#This Row],[Caractéristique]],Caractéristique!B:B,Caractéristique!A:A,"ERREUR")</f>
        <v>compris entre 10 kg et 15 kg exclus</v>
      </c>
      <c r="L32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10 kg et 15 kg exclus</v>
      </c>
    </row>
    <row r="323" spans="1:12" x14ac:dyDescent="0.25">
      <c r="A323" s="3">
        <v>54050509</v>
      </c>
      <c r="B323" s="4">
        <v>1</v>
      </c>
      <c r="C323" s="5" t="s">
        <v>13</v>
      </c>
      <c r="D323" t="str">
        <f t="shared" si="20"/>
        <v>54</v>
      </c>
      <c r="E323" t="str">
        <f>_xlfn.XLOOKUP(BAREME_ABJ[[#This Row],[Famille]],Famille!B:B,Famille!A:A,"ERREUR")</f>
        <v>Entretien et aménagement du jardin</v>
      </c>
      <c r="F323" t="str">
        <f t="shared" si="21"/>
        <v>05</v>
      </c>
      <c r="G323" t="str">
        <f>_xlfn.XLOOKUP(BAREME_ABJ[[#This Row],[Type]],Type!B:B,Type!A:A,"ERREUR")</f>
        <v>Structures extérieures, équipements de plein air et accessoires</v>
      </c>
      <c r="H323" t="str">
        <f t="shared" si="22"/>
        <v>05</v>
      </c>
      <c r="I323" s="1" t="str">
        <f>_xlfn.XLOOKUP(BAREME_ABJ[[#This Row],[Matériau]],Materiau[Code],Materiau[Libellé],"ERREUR")</f>
        <v>Plastiques monomatériau (&gt;90%)</v>
      </c>
      <c r="J323" t="str">
        <f t="shared" si="23"/>
        <v>09</v>
      </c>
      <c r="K323" t="str">
        <f>_xlfn.XLOOKUP(BAREME_ABJ[[#This Row],[Caractéristique]],Caractéristique!B:B,Caractéristique!A:A,"ERREUR")</f>
        <v>compris entre 15 kg et 20 kg exclus</v>
      </c>
      <c r="L32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15 kg et 20 kg exclus</v>
      </c>
    </row>
    <row r="324" spans="1:12" x14ac:dyDescent="0.25">
      <c r="A324" s="3">
        <v>54050510</v>
      </c>
      <c r="B324" s="4">
        <v>1.25</v>
      </c>
      <c r="C324" s="5" t="s">
        <v>13</v>
      </c>
      <c r="D324" t="str">
        <f t="shared" si="20"/>
        <v>54</v>
      </c>
      <c r="E324" t="str">
        <f>_xlfn.XLOOKUP(BAREME_ABJ[[#This Row],[Famille]],Famille!B:B,Famille!A:A,"ERREUR")</f>
        <v>Entretien et aménagement du jardin</v>
      </c>
      <c r="F324" t="str">
        <f t="shared" si="21"/>
        <v>05</v>
      </c>
      <c r="G324" t="str">
        <f>_xlfn.XLOOKUP(BAREME_ABJ[[#This Row],[Type]],Type!B:B,Type!A:A,"ERREUR")</f>
        <v>Structures extérieures, équipements de plein air et accessoires</v>
      </c>
      <c r="H324" t="str">
        <f t="shared" si="22"/>
        <v>05</v>
      </c>
      <c r="I324" s="1" t="str">
        <f>_xlfn.XLOOKUP(BAREME_ABJ[[#This Row],[Matériau]],Materiau[Code],Materiau[Libellé],"ERREUR")</f>
        <v>Plastiques monomatériau (&gt;90%)</v>
      </c>
      <c r="J324" t="str">
        <f t="shared" si="23"/>
        <v>10</v>
      </c>
      <c r="K324" t="str">
        <f>_xlfn.XLOOKUP(BAREME_ABJ[[#This Row],[Caractéristique]],Caractéristique!B:B,Caractéristique!A:A,"ERREUR")</f>
        <v>compris entre 20 kg et 25 kg exclus</v>
      </c>
      <c r="L32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20 kg et 25 kg exclus</v>
      </c>
    </row>
    <row r="325" spans="1:12" x14ac:dyDescent="0.25">
      <c r="A325" s="3">
        <v>54050511</v>
      </c>
      <c r="B325" s="4">
        <v>1.5</v>
      </c>
      <c r="C325" s="5" t="s">
        <v>13</v>
      </c>
      <c r="D325" t="str">
        <f t="shared" si="20"/>
        <v>54</v>
      </c>
      <c r="E325" t="str">
        <f>_xlfn.XLOOKUP(BAREME_ABJ[[#This Row],[Famille]],Famille!B:B,Famille!A:A,"ERREUR")</f>
        <v>Entretien et aménagement du jardin</v>
      </c>
      <c r="F325" t="str">
        <f t="shared" si="21"/>
        <v>05</v>
      </c>
      <c r="G325" t="str">
        <f>_xlfn.XLOOKUP(BAREME_ABJ[[#This Row],[Type]],Type!B:B,Type!A:A,"ERREUR")</f>
        <v>Structures extérieures, équipements de plein air et accessoires</v>
      </c>
      <c r="H325" t="str">
        <f t="shared" si="22"/>
        <v>05</v>
      </c>
      <c r="I325" s="1" t="str">
        <f>_xlfn.XLOOKUP(BAREME_ABJ[[#This Row],[Matériau]],Materiau[Code],Materiau[Libellé],"ERREUR")</f>
        <v>Plastiques monomatériau (&gt;90%)</v>
      </c>
      <c r="J325" t="str">
        <f t="shared" si="23"/>
        <v>11</v>
      </c>
      <c r="K325" t="str">
        <f>_xlfn.XLOOKUP(BAREME_ABJ[[#This Row],[Caractéristique]],Caractéristique!B:B,Caractéristique!A:A,"ERREUR")</f>
        <v>compris entre 25 kg et 30 kg exclus</v>
      </c>
      <c r="L32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25 kg et 30 kg exclus</v>
      </c>
    </row>
    <row r="326" spans="1:12" x14ac:dyDescent="0.25">
      <c r="A326" s="3">
        <v>54050512</v>
      </c>
      <c r="B326" s="4">
        <v>2</v>
      </c>
      <c r="C326" s="5" t="s">
        <v>13</v>
      </c>
      <c r="D326" t="str">
        <f t="shared" si="20"/>
        <v>54</v>
      </c>
      <c r="E326" t="str">
        <f>_xlfn.XLOOKUP(BAREME_ABJ[[#This Row],[Famille]],Famille!B:B,Famille!A:A,"ERREUR")</f>
        <v>Entretien et aménagement du jardin</v>
      </c>
      <c r="F326" t="str">
        <f t="shared" si="21"/>
        <v>05</v>
      </c>
      <c r="G326" t="str">
        <f>_xlfn.XLOOKUP(BAREME_ABJ[[#This Row],[Type]],Type!B:B,Type!A:A,"ERREUR")</f>
        <v>Structures extérieures, équipements de plein air et accessoires</v>
      </c>
      <c r="H326" t="str">
        <f t="shared" si="22"/>
        <v>05</v>
      </c>
      <c r="I326" s="1" t="str">
        <f>_xlfn.XLOOKUP(BAREME_ABJ[[#This Row],[Matériau]],Materiau[Code],Materiau[Libellé],"ERREUR")</f>
        <v>Plastiques monomatériau (&gt;90%)</v>
      </c>
      <c r="J326" t="str">
        <f t="shared" si="23"/>
        <v>12</v>
      </c>
      <c r="K326" t="str">
        <f>_xlfn.XLOOKUP(BAREME_ABJ[[#This Row],[Caractéristique]],Caractéristique!B:B,Caractéristique!A:A,"ERREUR")</f>
        <v>compris entre 30 kg et 40 kg exclus</v>
      </c>
      <c r="L32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30 kg et 40 kg exclus</v>
      </c>
    </row>
    <row r="327" spans="1:12" x14ac:dyDescent="0.25">
      <c r="A327" s="3">
        <v>54050513</v>
      </c>
      <c r="B327" s="4">
        <v>2.5</v>
      </c>
      <c r="C327" s="5" t="s">
        <v>13</v>
      </c>
      <c r="D327" t="str">
        <f t="shared" si="20"/>
        <v>54</v>
      </c>
      <c r="E327" t="str">
        <f>_xlfn.XLOOKUP(BAREME_ABJ[[#This Row],[Famille]],Famille!B:B,Famille!A:A,"ERREUR")</f>
        <v>Entretien et aménagement du jardin</v>
      </c>
      <c r="F327" t="str">
        <f t="shared" si="21"/>
        <v>05</v>
      </c>
      <c r="G327" t="str">
        <f>_xlfn.XLOOKUP(BAREME_ABJ[[#This Row],[Type]],Type!B:B,Type!A:A,"ERREUR")</f>
        <v>Structures extérieures, équipements de plein air et accessoires</v>
      </c>
      <c r="H327" t="str">
        <f t="shared" si="22"/>
        <v>05</v>
      </c>
      <c r="I327" s="1" t="str">
        <f>_xlfn.XLOOKUP(BAREME_ABJ[[#This Row],[Matériau]],Materiau[Code],Materiau[Libellé],"ERREUR")</f>
        <v>Plastiques monomatériau (&gt;90%)</v>
      </c>
      <c r="J327" t="str">
        <f t="shared" si="23"/>
        <v>13</v>
      </c>
      <c r="K327" t="str">
        <f>_xlfn.XLOOKUP(BAREME_ABJ[[#This Row],[Caractéristique]],Caractéristique!B:B,Caractéristique!A:A,"ERREUR")</f>
        <v>compris entre 40 kg et 50 kg exclus</v>
      </c>
      <c r="L32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compris entre 40 kg et 50 kg exclus</v>
      </c>
    </row>
    <row r="328" spans="1:12" x14ac:dyDescent="0.25">
      <c r="A328" s="3">
        <v>54050514</v>
      </c>
      <c r="B328" s="4">
        <v>3.75</v>
      </c>
      <c r="C328" s="5" t="s">
        <v>13</v>
      </c>
      <c r="D328" t="str">
        <f t="shared" si="20"/>
        <v>54</v>
      </c>
      <c r="E328" t="str">
        <f>_xlfn.XLOOKUP(BAREME_ABJ[[#This Row],[Famille]],Famille!B:B,Famille!A:A,"ERREUR")</f>
        <v>Entretien et aménagement du jardin</v>
      </c>
      <c r="F328" t="str">
        <f t="shared" si="21"/>
        <v>05</v>
      </c>
      <c r="G328" t="str">
        <f>_xlfn.XLOOKUP(BAREME_ABJ[[#This Row],[Type]],Type!B:B,Type!A:A,"ERREUR")</f>
        <v>Structures extérieures, équipements de plein air et accessoires</v>
      </c>
      <c r="H328" t="str">
        <f t="shared" si="22"/>
        <v>05</v>
      </c>
      <c r="I328" s="1" t="str">
        <f>_xlfn.XLOOKUP(BAREME_ABJ[[#This Row],[Matériau]],Materiau[Code],Materiau[Libellé],"ERREUR")</f>
        <v>Plastiques monomatériau (&gt;90%)</v>
      </c>
      <c r="J328" t="str">
        <f t="shared" si="23"/>
        <v>14</v>
      </c>
      <c r="K328" t="str">
        <f>_xlfn.XLOOKUP(BAREME_ABJ[[#This Row],[Caractéristique]],Caractéristique!B:B,Caractéristique!A:A,"ERREUR")</f>
        <v>plus de 50 kg</v>
      </c>
      <c r="L32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Plastiques monomatériau (&gt;90%) &gt; plus de 50 kg</v>
      </c>
    </row>
    <row r="329" spans="1:12" x14ac:dyDescent="0.25">
      <c r="A329" s="3">
        <v>54050600</v>
      </c>
      <c r="B329" s="4">
        <v>30</v>
      </c>
      <c r="C329" s="5" t="s">
        <v>12</v>
      </c>
      <c r="D329" t="str">
        <f t="shared" si="20"/>
        <v>54</v>
      </c>
      <c r="E329" t="str">
        <f>_xlfn.XLOOKUP(BAREME_ABJ[[#This Row],[Famille]],Famille!B:B,Famille!A:A,"ERREUR")</f>
        <v>Entretien et aménagement du jardin</v>
      </c>
      <c r="F329" t="str">
        <f t="shared" si="21"/>
        <v>05</v>
      </c>
      <c r="G329" t="str">
        <f>_xlfn.XLOOKUP(BAREME_ABJ[[#This Row],[Type]],Type!B:B,Type!A:A,"ERREUR")</f>
        <v>Structures extérieures, équipements de plein air et accessoires</v>
      </c>
      <c r="H329" t="str">
        <f t="shared" si="22"/>
        <v>06</v>
      </c>
      <c r="I329" s="1" t="str">
        <f>_xlfn.XLOOKUP(BAREME_ABJ[[#This Row],[Matériau]],Materiau[Code],Materiau[Libellé],"ERREUR")</f>
        <v>Textiles &amp; biosourcés (&gt;90%)</v>
      </c>
      <c r="J329" t="str">
        <f t="shared" si="23"/>
        <v>00</v>
      </c>
      <c r="K329" t="str">
        <f>_xlfn.XLOOKUP(BAREME_ABJ[[#This Row],[Caractéristique]],Caractéristique!B:B,Caractéristique!A:A,"ERREUR")</f>
        <v>au poids</v>
      </c>
      <c r="L32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au poids</v>
      </c>
    </row>
    <row r="330" spans="1:12" x14ac:dyDescent="0.25">
      <c r="A330" s="3">
        <v>54050601</v>
      </c>
      <c r="B330" s="4">
        <v>0.01</v>
      </c>
      <c r="C330" s="5" t="s">
        <v>13</v>
      </c>
      <c r="D330" t="str">
        <f t="shared" si="20"/>
        <v>54</v>
      </c>
      <c r="E330" t="str">
        <f>_xlfn.XLOOKUP(BAREME_ABJ[[#This Row],[Famille]],Famille!B:B,Famille!A:A,"ERREUR")</f>
        <v>Entretien et aménagement du jardin</v>
      </c>
      <c r="F330" t="str">
        <f t="shared" si="21"/>
        <v>05</v>
      </c>
      <c r="G330" t="str">
        <f>_xlfn.XLOOKUP(BAREME_ABJ[[#This Row],[Type]],Type!B:B,Type!A:A,"ERREUR")</f>
        <v>Structures extérieures, équipements de plein air et accessoires</v>
      </c>
      <c r="H330" t="str">
        <f t="shared" si="22"/>
        <v>06</v>
      </c>
      <c r="I330" s="1" t="str">
        <f>_xlfn.XLOOKUP(BAREME_ABJ[[#This Row],[Matériau]],Materiau[Code],Materiau[Libellé],"ERREUR")</f>
        <v>Textiles &amp; biosourcés (&gt;90%)</v>
      </c>
      <c r="J330" t="str">
        <f t="shared" si="23"/>
        <v>01</v>
      </c>
      <c r="K330" t="str">
        <f>_xlfn.XLOOKUP(BAREME_ABJ[[#This Row],[Caractéristique]],Caractéristique!B:B,Caractéristique!A:A,"ERREUR")</f>
        <v>inférieur strictement à 0,5 kg</v>
      </c>
      <c r="L33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inférieur strictement à 0,5 kg</v>
      </c>
    </row>
    <row r="331" spans="1:12" x14ac:dyDescent="0.25">
      <c r="A331" s="3">
        <v>54050602</v>
      </c>
      <c r="B331" s="4">
        <v>0.02</v>
      </c>
      <c r="C331" s="5" t="s">
        <v>13</v>
      </c>
      <c r="D331" t="str">
        <f t="shared" si="20"/>
        <v>54</v>
      </c>
      <c r="E331" t="str">
        <f>_xlfn.XLOOKUP(BAREME_ABJ[[#This Row],[Famille]],Famille!B:B,Famille!A:A,"ERREUR")</f>
        <v>Entretien et aménagement du jardin</v>
      </c>
      <c r="F331" t="str">
        <f t="shared" si="21"/>
        <v>05</v>
      </c>
      <c r="G331" t="str">
        <f>_xlfn.XLOOKUP(BAREME_ABJ[[#This Row],[Type]],Type!B:B,Type!A:A,"ERREUR")</f>
        <v>Structures extérieures, équipements de plein air et accessoires</v>
      </c>
      <c r="H331" t="str">
        <f t="shared" si="22"/>
        <v>06</v>
      </c>
      <c r="I331" s="1" t="str">
        <f>_xlfn.XLOOKUP(BAREME_ABJ[[#This Row],[Matériau]],Materiau[Code],Materiau[Libellé],"ERREUR")</f>
        <v>Textiles &amp; biosourcés (&gt;90%)</v>
      </c>
      <c r="J331" t="str">
        <f t="shared" si="23"/>
        <v>02</v>
      </c>
      <c r="K331" t="str">
        <f>_xlfn.XLOOKUP(BAREME_ABJ[[#This Row],[Caractéristique]],Caractéristique!B:B,Caractéristique!A:A,"ERREUR")</f>
        <v>compris entre 0,5 kg et 1 kg exclus</v>
      </c>
      <c r="L33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0,5 kg et 1 kg exclus</v>
      </c>
    </row>
    <row r="332" spans="1:12" x14ac:dyDescent="0.25">
      <c r="A332" s="3">
        <v>54050603</v>
      </c>
      <c r="B332" s="4">
        <v>0.05</v>
      </c>
      <c r="C332" s="5" t="s">
        <v>13</v>
      </c>
      <c r="D332" t="str">
        <f t="shared" si="20"/>
        <v>54</v>
      </c>
      <c r="E332" t="str">
        <f>_xlfn.XLOOKUP(BAREME_ABJ[[#This Row],[Famille]],Famille!B:B,Famille!A:A,"ERREUR")</f>
        <v>Entretien et aménagement du jardin</v>
      </c>
      <c r="F332" t="str">
        <f t="shared" si="21"/>
        <v>05</v>
      </c>
      <c r="G332" t="str">
        <f>_xlfn.XLOOKUP(BAREME_ABJ[[#This Row],[Type]],Type!B:B,Type!A:A,"ERREUR")</f>
        <v>Structures extérieures, équipements de plein air et accessoires</v>
      </c>
      <c r="H332" t="str">
        <f t="shared" si="22"/>
        <v>06</v>
      </c>
      <c r="I332" s="1" t="str">
        <f>_xlfn.XLOOKUP(BAREME_ABJ[[#This Row],[Matériau]],Materiau[Code],Materiau[Libellé],"ERREUR")</f>
        <v>Textiles &amp; biosourcés (&gt;90%)</v>
      </c>
      <c r="J332" t="str">
        <f t="shared" si="23"/>
        <v>03</v>
      </c>
      <c r="K332" t="str">
        <f>_xlfn.XLOOKUP(BAREME_ABJ[[#This Row],[Caractéristique]],Caractéristique!B:B,Caractéristique!A:A,"ERREUR")</f>
        <v>compris entre 1 kg et 2 kg exclus</v>
      </c>
      <c r="L33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1 kg et 2 kg exclus</v>
      </c>
    </row>
    <row r="333" spans="1:12" x14ac:dyDescent="0.25">
      <c r="A333" s="3">
        <v>54050604</v>
      </c>
      <c r="B333" s="4">
        <v>0.08</v>
      </c>
      <c r="C333" s="5" t="s">
        <v>13</v>
      </c>
      <c r="D333" t="str">
        <f t="shared" si="20"/>
        <v>54</v>
      </c>
      <c r="E333" t="str">
        <f>_xlfn.XLOOKUP(BAREME_ABJ[[#This Row],[Famille]],Famille!B:B,Famille!A:A,"ERREUR")</f>
        <v>Entretien et aménagement du jardin</v>
      </c>
      <c r="F333" t="str">
        <f t="shared" si="21"/>
        <v>05</v>
      </c>
      <c r="G333" t="str">
        <f>_xlfn.XLOOKUP(BAREME_ABJ[[#This Row],[Type]],Type!B:B,Type!A:A,"ERREUR")</f>
        <v>Structures extérieures, équipements de plein air et accessoires</v>
      </c>
      <c r="H333" t="str">
        <f t="shared" si="22"/>
        <v>06</v>
      </c>
      <c r="I333" s="1" t="str">
        <f>_xlfn.XLOOKUP(BAREME_ABJ[[#This Row],[Matériau]],Materiau[Code],Materiau[Libellé],"ERREUR")</f>
        <v>Textiles &amp; biosourcés (&gt;90%)</v>
      </c>
      <c r="J333" t="str">
        <f t="shared" si="23"/>
        <v>04</v>
      </c>
      <c r="K333" t="str">
        <f>_xlfn.XLOOKUP(BAREME_ABJ[[#This Row],[Caractéristique]],Caractéristique!B:B,Caractéristique!A:A,"ERREUR")</f>
        <v>compris entre 2 kg et 3 kg exclus</v>
      </c>
      <c r="L33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2 kg et 3 kg exclus</v>
      </c>
    </row>
    <row r="334" spans="1:12" x14ac:dyDescent="0.25">
      <c r="A334" s="3">
        <v>54050605</v>
      </c>
      <c r="B334" s="4">
        <v>0.12</v>
      </c>
      <c r="C334" s="5" t="s">
        <v>13</v>
      </c>
      <c r="D334" t="str">
        <f t="shared" si="20"/>
        <v>54</v>
      </c>
      <c r="E334" t="str">
        <f>_xlfn.XLOOKUP(BAREME_ABJ[[#This Row],[Famille]],Famille!B:B,Famille!A:A,"ERREUR")</f>
        <v>Entretien et aménagement du jardin</v>
      </c>
      <c r="F334" t="str">
        <f t="shared" si="21"/>
        <v>05</v>
      </c>
      <c r="G334" t="str">
        <f>_xlfn.XLOOKUP(BAREME_ABJ[[#This Row],[Type]],Type!B:B,Type!A:A,"ERREUR")</f>
        <v>Structures extérieures, équipements de plein air et accessoires</v>
      </c>
      <c r="H334" t="str">
        <f t="shared" si="22"/>
        <v>06</v>
      </c>
      <c r="I334" s="1" t="str">
        <f>_xlfn.XLOOKUP(BAREME_ABJ[[#This Row],[Matériau]],Materiau[Code],Materiau[Libellé],"ERREUR")</f>
        <v>Textiles &amp; biosourcés (&gt;90%)</v>
      </c>
      <c r="J334" t="str">
        <f t="shared" si="23"/>
        <v>05</v>
      </c>
      <c r="K334" t="str">
        <f>_xlfn.XLOOKUP(BAREME_ABJ[[#This Row],[Caractéristique]],Caractéristique!B:B,Caractéristique!A:A,"ERREUR")</f>
        <v>compris entre 3 kg et 5 kg exclus</v>
      </c>
      <c r="L33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3 kg et 5 kg exclus</v>
      </c>
    </row>
    <row r="335" spans="1:12" x14ac:dyDescent="0.25">
      <c r="A335" s="3">
        <v>54050606</v>
      </c>
      <c r="B335" s="4">
        <v>0.21</v>
      </c>
      <c r="C335" s="5" t="s">
        <v>13</v>
      </c>
      <c r="D335" t="str">
        <f t="shared" si="20"/>
        <v>54</v>
      </c>
      <c r="E335" t="str">
        <f>_xlfn.XLOOKUP(BAREME_ABJ[[#This Row],[Famille]],Famille!B:B,Famille!A:A,"ERREUR")</f>
        <v>Entretien et aménagement du jardin</v>
      </c>
      <c r="F335" t="str">
        <f t="shared" si="21"/>
        <v>05</v>
      </c>
      <c r="G335" t="str">
        <f>_xlfn.XLOOKUP(BAREME_ABJ[[#This Row],[Type]],Type!B:B,Type!A:A,"ERREUR")</f>
        <v>Structures extérieures, équipements de plein air et accessoires</v>
      </c>
      <c r="H335" t="str">
        <f t="shared" si="22"/>
        <v>06</v>
      </c>
      <c r="I335" s="1" t="str">
        <f>_xlfn.XLOOKUP(BAREME_ABJ[[#This Row],[Matériau]],Materiau[Code],Materiau[Libellé],"ERREUR")</f>
        <v>Textiles &amp; biosourcés (&gt;90%)</v>
      </c>
      <c r="J335" t="str">
        <f t="shared" si="23"/>
        <v>06</v>
      </c>
      <c r="K335" t="str">
        <f>_xlfn.XLOOKUP(BAREME_ABJ[[#This Row],[Caractéristique]],Caractéristique!B:B,Caractéristique!A:A,"ERREUR")</f>
        <v>compris entre 5 kg et 7 kg exclus</v>
      </c>
      <c r="L33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5 kg et 7 kg exclus</v>
      </c>
    </row>
    <row r="336" spans="1:12" x14ac:dyDescent="0.25">
      <c r="A336" s="3">
        <v>54050607</v>
      </c>
      <c r="B336" s="4">
        <v>0.3</v>
      </c>
      <c r="C336" s="5" t="s">
        <v>13</v>
      </c>
      <c r="D336" t="str">
        <f t="shared" si="20"/>
        <v>54</v>
      </c>
      <c r="E336" t="str">
        <f>_xlfn.XLOOKUP(BAREME_ABJ[[#This Row],[Famille]],Famille!B:B,Famille!A:A,"ERREUR")</f>
        <v>Entretien et aménagement du jardin</v>
      </c>
      <c r="F336" t="str">
        <f t="shared" si="21"/>
        <v>05</v>
      </c>
      <c r="G336" t="str">
        <f>_xlfn.XLOOKUP(BAREME_ABJ[[#This Row],[Type]],Type!B:B,Type!A:A,"ERREUR")</f>
        <v>Structures extérieures, équipements de plein air et accessoires</v>
      </c>
      <c r="H336" t="str">
        <f t="shared" si="22"/>
        <v>06</v>
      </c>
      <c r="I336" s="1" t="str">
        <f>_xlfn.XLOOKUP(BAREME_ABJ[[#This Row],[Matériau]],Materiau[Code],Materiau[Libellé],"ERREUR")</f>
        <v>Textiles &amp; biosourcés (&gt;90%)</v>
      </c>
      <c r="J336" t="str">
        <f t="shared" si="23"/>
        <v>07</v>
      </c>
      <c r="K336" t="str">
        <f>_xlfn.XLOOKUP(BAREME_ABJ[[#This Row],[Caractéristique]],Caractéristique!B:B,Caractéristique!A:A,"ERREUR")</f>
        <v>compris entre 7 kg et 10 kg exclus</v>
      </c>
      <c r="L33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7 kg et 10 kg exclus</v>
      </c>
    </row>
    <row r="337" spans="1:12" x14ac:dyDescent="0.25">
      <c r="A337" s="3">
        <v>54050608</v>
      </c>
      <c r="B337" s="4">
        <v>0.45</v>
      </c>
      <c r="C337" s="5" t="s">
        <v>13</v>
      </c>
      <c r="D337" t="str">
        <f t="shared" si="20"/>
        <v>54</v>
      </c>
      <c r="E337" t="str">
        <f>_xlfn.XLOOKUP(BAREME_ABJ[[#This Row],[Famille]],Famille!B:B,Famille!A:A,"ERREUR")</f>
        <v>Entretien et aménagement du jardin</v>
      </c>
      <c r="F337" t="str">
        <f t="shared" si="21"/>
        <v>05</v>
      </c>
      <c r="G337" t="str">
        <f>_xlfn.XLOOKUP(BAREME_ABJ[[#This Row],[Type]],Type!B:B,Type!A:A,"ERREUR")</f>
        <v>Structures extérieures, équipements de plein air et accessoires</v>
      </c>
      <c r="H337" t="str">
        <f t="shared" si="22"/>
        <v>06</v>
      </c>
      <c r="I337" s="1" t="str">
        <f>_xlfn.XLOOKUP(BAREME_ABJ[[#This Row],[Matériau]],Materiau[Code],Materiau[Libellé],"ERREUR")</f>
        <v>Textiles &amp; biosourcés (&gt;90%)</v>
      </c>
      <c r="J337" t="str">
        <f t="shared" si="23"/>
        <v>08</v>
      </c>
      <c r="K337" t="str">
        <f>_xlfn.XLOOKUP(BAREME_ABJ[[#This Row],[Caractéristique]],Caractéristique!B:B,Caractéristique!A:A,"ERREUR")</f>
        <v>compris entre 10 kg et 15 kg exclus</v>
      </c>
      <c r="L33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10 kg et 15 kg exclus</v>
      </c>
    </row>
    <row r="338" spans="1:12" x14ac:dyDescent="0.25">
      <c r="A338" s="3">
        <v>54050609</v>
      </c>
      <c r="B338" s="4">
        <v>0.6</v>
      </c>
      <c r="C338" s="5" t="s">
        <v>13</v>
      </c>
      <c r="D338" t="str">
        <f t="shared" si="20"/>
        <v>54</v>
      </c>
      <c r="E338" t="str">
        <f>_xlfn.XLOOKUP(BAREME_ABJ[[#This Row],[Famille]],Famille!B:B,Famille!A:A,"ERREUR")</f>
        <v>Entretien et aménagement du jardin</v>
      </c>
      <c r="F338" t="str">
        <f t="shared" si="21"/>
        <v>05</v>
      </c>
      <c r="G338" t="str">
        <f>_xlfn.XLOOKUP(BAREME_ABJ[[#This Row],[Type]],Type!B:B,Type!A:A,"ERREUR")</f>
        <v>Structures extérieures, équipements de plein air et accessoires</v>
      </c>
      <c r="H338" t="str">
        <f t="shared" si="22"/>
        <v>06</v>
      </c>
      <c r="I338" s="1" t="str">
        <f>_xlfn.XLOOKUP(BAREME_ABJ[[#This Row],[Matériau]],Materiau[Code],Materiau[Libellé],"ERREUR")</f>
        <v>Textiles &amp; biosourcés (&gt;90%)</v>
      </c>
      <c r="J338" t="str">
        <f t="shared" si="23"/>
        <v>09</v>
      </c>
      <c r="K338" t="str">
        <f>_xlfn.XLOOKUP(BAREME_ABJ[[#This Row],[Caractéristique]],Caractéristique!B:B,Caractéristique!A:A,"ERREUR")</f>
        <v>compris entre 15 kg et 20 kg exclus</v>
      </c>
      <c r="L33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15 kg et 20 kg exclus</v>
      </c>
    </row>
    <row r="339" spans="1:12" x14ac:dyDescent="0.25">
      <c r="A339" s="3">
        <v>54050610</v>
      </c>
      <c r="B339" s="4">
        <v>0.75</v>
      </c>
      <c r="C339" s="5" t="s">
        <v>13</v>
      </c>
      <c r="D339" t="str">
        <f t="shared" si="20"/>
        <v>54</v>
      </c>
      <c r="E339" t="str">
        <f>_xlfn.XLOOKUP(BAREME_ABJ[[#This Row],[Famille]],Famille!B:B,Famille!A:A,"ERREUR")</f>
        <v>Entretien et aménagement du jardin</v>
      </c>
      <c r="F339" t="str">
        <f t="shared" si="21"/>
        <v>05</v>
      </c>
      <c r="G339" t="str">
        <f>_xlfn.XLOOKUP(BAREME_ABJ[[#This Row],[Type]],Type!B:B,Type!A:A,"ERREUR")</f>
        <v>Structures extérieures, équipements de plein air et accessoires</v>
      </c>
      <c r="H339" t="str">
        <f t="shared" si="22"/>
        <v>06</v>
      </c>
      <c r="I339" s="1" t="str">
        <f>_xlfn.XLOOKUP(BAREME_ABJ[[#This Row],[Matériau]],Materiau[Code],Materiau[Libellé],"ERREUR")</f>
        <v>Textiles &amp; biosourcés (&gt;90%)</v>
      </c>
      <c r="J339" t="str">
        <f t="shared" si="23"/>
        <v>10</v>
      </c>
      <c r="K339" t="str">
        <f>_xlfn.XLOOKUP(BAREME_ABJ[[#This Row],[Caractéristique]],Caractéristique!B:B,Caractéristique!A:A,"ERREUR")</f>
        <v>compris entre 20 kg et 25 kg exclus</v>
      </c>
      <c r="L33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20 kg et 25 kg exclus</v>
      </c>
    </row>
    <row r="340" spans="1:12" x14ac:dyDescent="0.25">
      <c r="A340" s="3">
        <v>54050611</v>
      </c>
      <c r="B340" s="4">
        <v>0.9</v>
      </c>
      <c r="C340" s="5" t="s">
        <v>13</v>
      </c>
      <c r="D340" t="str">
        <f t="shared" si="20"/>
        <v>54</v>
      </c>
      <c r="E340" t="str">
        <f>_xlfn.XLOOKUP(BAREME_ABJ[[#This Row],[Famille]],Famille!B:B,Famille!A:A,"ERREUR")</f>
        <v>Entretien et aménagement du jardin</v>
      </c>
      <c r="F340" t="str">
        <f t="shared" si="21"/>
        <v>05</v>
      </c>
      <c r="G340" t="str">
        <f>_xlfn.XLOOKUP(BAREME_ABJ[[#This Row],[Type]],Type!B:B,Type!A:A,"ERREUR")</f>
        <v>Structures extérieures, équipements de plein air et accessoires</v>
      </c>
      <c r="H340" t="str">
        <f t="shared" si="22"/>
        <v>06</v>
      </c>
      <c r="I340" s="1" t="str">
        <f>_xlfn.XLOOKUP(BAREME_ABJ[[#This Row],[Matériau]],Materiau[Code],Materiau[Libellé],"ERREUR")</f>
        <v>Textiles &amp; biosourcés (&gt;90%)</v>
      </c>
      <c r="J340" t="str">
        <f t="shared" si="23"/>
        <v>11</v>
      </c>
      <c r="K340" t="str">
        <f>_xlfn.XLOOKUP(BAREME_ABJ[[#This Row],[Caractéristique]],Caractéristique!B:B,Caractéristique!A:A,"ERREUR")</f>
        <v>compris entre 25 kg et 30 kg exclus</v>
      </c>
      <c r="L34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25 kg et 30 kg exclus</v>
      </c>
    </row>
    <row r="341" spans="1:12" x14ac:dyDescent="0.25">
      <c r="A341" s="3">
        <v>54050612</v>
      </c>
      <c r="B341" s="4">
        <v>1.2</v>
      </c>
      <c r="C341" s="5" t="s">
        <v>13</v>
      </c>
      <c r="D341" t="str">
        <f t="shared" si="20"/>
        <v>54</v>
      </c>
      <c r="E341" t="str">
        <f>_xlfn.XLOOKUP(BAREME_ABJ[[#This Row],[Famille]],Famille!B:B,Famille!A:A,"ERREUR")</f>
        <v>Entretien et aménagement du jardin</v>
      </c>
      <c r="F341" t="str">
        <f t="shared" si="21"/>
        <v>05</v>
      </c>
      <c r="G341" t="str">
        <f>_xlfn.XLOOKUP(BAREME_ABJ[[#This Row],[Type]],Type!B:B,Type!A:A,"ERREUR")</f>
        <v>Structures extérieures, équipements de plein air et accessoires</v>
      </c>
      <c r="H341" t="str">
        <f t="shared" si="22"/>
        <v>06</v>
      </c>
      <c r="I341" s="1" t="str">
        <f>_xlfn.XLOOKUP(BAREME_ABJ[[#This Row],[Matériau]],Materiau[Code],Materiau[Libellé],"ERREUR")</f>
        <v>Textiles &amp; biosourcés (&gt;90%)</v>
      </c>
      <c r="J341" t="str">
        <f t="shared" si="23"/>
        <v>12</v>
      </c>
      <c r="K341" t="str">
        <f>_xlfn.XLOOKUP(BAREME_ABJ[[#This Row],[Caractéristique]],Caractéristique!B:B,Caractéristique!A:A,"ERREUR")</f>
        <v>compris entre 30 kg et 40 kg exclus</v>
      </c>
      <c r="L34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30 kg et 40 kg exclus</v>
      </c>
    </row>
    <row r="342" spans="1:12" x14ac:dyDescent="0.25">
      <c r="A342" s="3">
        <v>54050613</v>
      </c>
      <c r="B342" s="4">
        <v>1.5</v>
      </c>
      <c r="C342" s="5" t="s">
        <v>13</v>
      </c>
      <c r="D342" t="str">
        <f t="shared" si="20"/>
        <v>54</v>
      </c>
      <c r="E342" t="str">
        <f>_xlfn.XLOOKUP(BAREME_ABJ[[#This Row],[Famille]],Famille!B:B,Famille!A:A,"ERREUR")</f>
        <v>Entretien et aménagement du jardin</v>
      </c>
      <c r="F342" t="str">
        <f t="shared" si="21"/>
        <v>05</v>
      </c>
      <c r="G342" t="str">
        <f>_xlfn.XLOOKUP(BAREME_ABJ[[#This Row],[Type]],Type!B:B,Type!A:A,"ERREUR")</f>
        <v>Structures extérieures, équipements de plein air et accessoires</v>
      </c>
      <c r="H342" t="str">
        <f t="shared" si="22"/>
        <v>06</v>
      </c>
      <c r="I342" s="1" t="str">
        <f>_xlfn.XLOOKUP(BAREME_ABJ[[#This Row],[Matériau]],Materiau[Code],Materiau[Libellé],"ERREUR")</f>
        <v>Textiles &amp; biosourcés (&gt;90%)</v>
      </c>
      <c r="J342" t="str">
        <f t="shared" si="23"/>
        <v>13</v>
      </c>
      <c r="K342" t="str">
        <f>_xlfn.XLOOKUP(BAREME_ABJ[[#This Row],[Caractéristique]],Caractéristique!B:B,Caractéristique!A:A,"ERREUR")</f>
        <v>compris entre 40 kg et 50 kg exclus</v>
      </c>
      <c r="L34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compris entre 40 kg et 50 kg exclus</v>
      </c>
    </row>
    <row r="343" spans="1:12" x14ac:dyDescent="0.25">
      <c r="A343" s="3">
        <v>54050614</v>
      </c>
      <c r="B343" s="4">
        <v>2.25</v>
      </c>
      <c r="C343" s="5" t="s">
        <v>13</v>
      </c>
      <c r="D343" t="str">
        <f t="shared" si="20"/>
        <v>54</v>
      </c>
      <c r="E343" t="str">
        <f>_xlfn.XLOOKUP(BAREME_ABJ[[#This Row],[Famille]],Famille!B:B,Famille!A:A,"ERREUR")</f>
        <v>Entretien et aménagement du jardin</v>
      </c>
      <c r="F343" t="str">
        <f t="shared" si="21"/>
        <v>05</v>
      </c>
      <c r="G343" t="str">
        <f>_xlfn.XLOOKUP(BAREME_ABJ[[#This Row],[Type]],Type!B:B,Type!A:A,"ERREUR")</f>
        <v>Structures extérieures, équipements de plein air et accessoires</v>
      </c>
      <c r="H343" t="str">
        <f t="shared" si="22"/>
        <v>06</v>
      </c>
      <c r="I343" s="1" t="str">
        <f>_xlfn.XLOOKUP(BAREME_ABJ[[#This Row],[Matériau]],Materiau[Code],Materiau[Libellé],"ERREUR")</f>
        <v>Textiles &amp; biosourcés (&gt;90%)</v>
      </c>
      <c r="J343" t="str">
        <f t="shared" si="23"/>
        <v>14</v>
      </c>
      <c r="K343" t="str">
        <f>_xlfn.XLOOKUP(BAREME_ABJ[[#This Row],[Caractéristique]],Caractéristique!B:B,Caractéristique!A:A,"ERREUR")</f>
        <v>plus de 50 kg</v>
      </c>
      <c r="L34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Structures extérieures, équipements de plein air et accessoires &gt; Textiles &amp; biosourcés (&gt;90%) &gt; plus de 50 kg</v>
      </c>
    </row>
    <row r="344" spans="1:12" x14ac:dyDescent="0.25">
      <c r="A344" s="3">
        <v>54060100</v>
      </c>
      <c r="B344" s="4">
        <v>170</v>
      </c>
      <c r="C344" s="5" t="s">
        <v>12</v>
      </c>
      <c r="D344" t="str">
        <f t="shared" si="20"/>
        <v>54</v>
      </c>
      <c r="E344" t="str">
        <f>_xlfn.XLOOKUP(BAREME_ABJ[[#This Row],[Famille]],Famille!B:B,Famille!A:A,"ERREUR")</f>
        <v>Entretien et aménagement du jardin</v>
      </c>
      <c r="F344" t="str">
        <f t="shared" si="21"/>
        <v>06</v>
      </c>
      <c r="G344" t="str">
        <f>_xlfn.XLOOKUP(BAREME_ABJ[[#This Row],[Type]],Type!B:B,Type!A:A,"ERREUR")</f>
        <v>Pots et contenants</v>
      </c>
      <c r="H344" t="str">
        <f t="shared" si="22"/>
        <v>01</v>
      </c>
      <c r="I344" s="1" t="str">
        <f>_xlfn.XLOOKUP(BAREME_ABJ[[#This Row],[Matériau]],Materiau[Code],Materiau[Libellé],"ERREUR")</f>
        <v>Autres matériaux</v>
      </c>
      <c r="J344" t="str">
        <f t="shared" si="23"/>
        <v>00</v>
      </c>
      <c r="K344" t="str">
        <f>_xlfn.XLOOKUP(BAREME_ABJ[[#This Row],[Caractéristique]],Caractéristique!B:B,Caractéristique!A:A,"ERREUR")</f>
        <v>au poids</v>
      </c>
      <c r="L34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au poids</v>
      </c>
    </row>
    <row r="345" spans="1:12" x14ac:dyDescent="0.25">
      <c r="A345" s="3">
        <v>54060101</v>
      </c>
      <c r="B345" s="4">
        <v>0.04</v>
      </c>
      <c r="C345" s="5" t="s">
        <v>13</v>
      </c>
      <c r="D345" t="str">
        <f t="shared" si="20"/>
        <v>54</v>
      </c>
      <c r="E345" t="str">
        <f>_xlfn.XLOOKUP(BAREME_ABJ[[#This Row],[Famille]],Famille!B:B,Famille!A:A,"ERREUR")</f>
        <v>Entretien et aménagement du jardin</v>
      </c>
      <c r="F345" t="str">
        <f t="shared" si="21"/>
        <v>06</v>
      </c>
      <c r="G345" t="str">
        <f>_xlfn.XLOOKUP(BAREME_ABJ[[#This Row],[Type]],Type!B:B,Type!A:A,"ERREUR")</f>
        <v>Pots et contenants</v>
      </c>
      <c r="H345" t="str">
        <f t="shared" si="22"/>
        <v>01</v>
      </c>
      <c r="I345" s="1" t="str">
        <f>_xlfn.XLOOKUP(BAREME_ABJ[[#This Row],[Matériau]],Materiau[Code],Materiau[Libellé],"ERREUR")</f>
        <v>Autres matériaux</v>
      </c>
      <c r="J345" t="str">
        <f t="shared" si="23"/>
        <v>01</v>
      </c>
      <c r="K345" t="str">
        <f>_xlfn.XLOOKUP(BAREME_ABJ[[#This Row],[Caractéristique]],Caractéristique!B:B,Caractéristique!A:A,"ERREUR")</f>
        <v>inférieur strictement à 0,5 kg</v>
      </c>
      <c r="L34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inférieur strictement à 0,5 kg</v>
      </c>
    </row>
    <row r="346" spans="1:12" x14ac:dyDescent="0.25">
      <c r="A346" s="3">
        <v>54060102</v>
      </c>
      <c r="B346" s="4">
        <v>0.13</v>
      </c>
      <c r="C346" s="5" t="s">
        <v>13</v>
      </c>
      <c r="D346" t="str">
        <f t="shared" si="20"/>
        <v>54</v>
      </c>
      <c r="E346" t="str">
        <f>_xlfn.XLOOKUP(BAREME_ABJ[[#This Row],[Famille]],Famille!B:B,Famille!A:A,"ERREUR")</f>
        <v>Entretien et aménagement du jardin</v>
      </c>
      <c r="F346" t="str">
        <f t="shared" si="21"/>
        <v>06</v>
      </c>
      <c r="G346" t="str">
        <f>_xlfn.XLOOKUP(BAREME_ABJ[[#This Row],[Type]],Type!B:B,Type!A:A,"ERREUR")</f>
        <v>Pots et contenants</v>
      </c>
      <c r="H346" t="str">
        <f t="shared" si="22"/>
        <v>01</v>
      </c>
      <c r="I346" s="1" t="str">
        <f>_xlfn.XLOOKUP(BAREME_ABJ[[#This Row],[Matériau]],Materiau[Code],Materiau[Libellé],"ERREUR")</f>
        <v>Autres matériaux</v>
      </c>
      <c r="J346" t="str">
        <f t="shared" si="23"/>
        <v>02</v>
      </c>
      <c r="K346" t="str">
        <f>_xlfn.XLOOKUP(BAREME_ABJ[[#This Row],[Caractéristique]],Caractéristique!B:B,Caractéristique!A:A,"ERREUR")</f>
        <v>compris entre 0,5 kg et 1 kg exclus</v>
      </c>
      <c r="L34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0,5 kg et 1 kg exclus</v>
      </c>
    </row>
    <row r="347" spans="1:12" x14ac:dyDescent="0.25">
      <c r="A347" s="3">
        <v>54060103</v>
      </c>
      <c r="B347" s="4">
        <v>0.26</v>
      </c>
      <c r="C347" s="5" t="s">
        <v>13</v>
      </c>
      <c r="D347" t="str">
        <f t="shared" si="20"/>
        <v>54</v>
      </c>
      <c r="E347" t="str">
        <f>_xlfn.XLOOKUP(BAREME_ABJ[[#This Row],[Famille]],Famille!B:B,Famille!A:A,"ERREUR")</f>
        <v>Entretien et aménagement du jardin</v>
      </c>
      <c r="F347" t="str">
        <f t="shared" si="21"/>
        <v>06</v>
      </c>
      <c r="G347" t="str">
        <f>_xlfn.XLOOKUP(BAREME_ABJ[[#This Row],[Type]],Type!B:B,Type!A:A,"ERREUR")</f>
        <v>Pots et contenants</v>
      </c>
      <c r="H347" t="str">
        <f t="shared" si="22"/>
        <v>01</v>
      </c>
      <c r="I347" s="1" t="str">
        <f>_xlfn.XLOOKUP(BAREME_ABJ[[#This Row],[Matériau]],Materiau[Code],Materiau[Libellé],"ERREUR")</f>
        <v>Autres matériaux</v>
      </c>
      <c r="J347" t="str">
        <f t="shared" si="23"/>
        <v>03</v>
      </c>
      <c r="K347" t="str">
        <f>_xlfn.XLOOKUP(BAREME_ABJ[[#This Row],[Caractéristique]],Caractéristique!B:B,Caractéristique!A:A,"ERREUR")</f>
        <v>compris entre 1 kg et 2 kg exclus</v>
      </c>
      <c r="L34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1 kg et 2 kg exclus</v>
      </c>
    </row>
    <row r="348" spans="1:12" x14ac:dyDescent="0.25">
      <c r="A348" s="3">
        <v>54060104</v>
      </c>
      <c r="B348" s="4">
        <v>0.43</v>
      </c>
      <c r="C348" s="5" t="s">
        <v>13</v>
      </c>
      <c r="D348" t="str">
        <f t="shared" si="20"/>
        <v>54</v>
      </c>
      <c r="E348" t="str">
        <f>_xlfn.XLOOKUP(BAREME_ABJ[[#This Row],[Famille]],Famille!B:B,Famille!A:A,"ERREUR")</f>
        <v>Entretien et aménagement du jardin</v>
      </c>
      <c r="F348" t="str">
        <f t="shared" si="21"/>
        <v>06</v>
      </c>
      <c r="G348" t="str">
        <f>_xlfn.XLOOKUP(BAREME_ABJ[[#This Row],[Type]],Type!B:B,Type!A:A,"ERREUR")</f>
        <v>Pots et contenants</v>
      </c>
      <c r="H348" t="str">
        <f t="shared" si="22"/>
        <v>01</v>
      </c>
      <c r="I348" s="1" t="str">
        <f>_xlfn.XLOOKUP(BAREME_ABJ[[#This Row],[Matériau]],Materiau[Code],Materiau[Libellé],"ERREUR")</f>
        <v>Autres matériaux</v>
      </c>
      <c r="J348" t="str">
        <f t="shared" si="23"/>
        <v>04</v>
      </c>
      <c r="K348" t="str">
        <f>_xlfn.XLOOKUP(BAREME_ABJ[[#This Row],[Caractéristique]],Caractéristique!B:B,Caractéristique!A:A,"ERREUR")</f>
        <v>compris entre 2 kg et 3 kg exclus</v>
      </c>
      <c r="L34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2 kg et 3 kg exclus</v>
      </c>
    </row>
    <row r="349" spans="1:12" x14ac:dyDescent="0.25">
      <c r="A349" s="3">
        <v>54060105</v>
      </c>
      <c r="B349" s="4">
        <v>0.68</v>
      </c>
      <c r="C349" s="5" t="s">
        <v>13</v>
      </c>
      <c r="D349" t="str">
        <f t="shared" si="20"/>
        <v>54</v>
      </c>
      <c r="E349" t="str">
        <f>_xlfn.XLOOKUP(BAREME_ABJ[[#This Row],[Famille]],Famille!B:B,Famille!A:A,"ERREUR")</f>
        <v>Entretien et aménagement du jardin</v>
      </c>
      <c r="F349" t="str">
        <f t="shared" si="21"/>
        <v>06</v>
      </c>
      <c r="G349" t="str">
        <f>_xlfn.XLOOKUP(BAREME_ABJ[[#This Row],[Type]],Type!B:B,Type!A:A,"ERREUR")</f>
        <v>Pots et contenants</v>
      </c>
      <c r="H349" t="str">
        <f t="shared" si="22"/>
        <v>01</v>
      </c>
      <c r="I349" s="1" t="str">
        <f>_xlfn.XLOOKUP(BAREME_ABJ[[#This Row],[Matériau]],Materiau[Code],Materiau[Libellé],"ERREUR")</f>
        <v>Autres matériaux</v>
      </c>
      <c r="J349" t="str">
        <f t="shared" si="23"/>
        <v>05</v>
      </c>
      <c r="K349" t="str">
        <f>_xlfn.XLOOKUP(BAREME_ABJ[[#This Row],[Caractéristique]],Caractéristique!B:B,Caractéristique!A:A,"ERREUR")</f>
        <v>compris entre 3 kg et 5 kg exclus</v>
      </c>
      <c r="L34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3 kg et 5 kg exclus</v>
      </c>
    </row>
    <row r="350" spans="1:12" x14ac:dyDescent="0.25">
      <c r="A350" s="3">
        <v>54060106</v>
      </c>
      <c r="B350" s="4">
        <v>1.19</v>
      </c>
      <c r="C350" s="5" t="s">
        <v>13</v>
      </c>
      <c r="D350" t="str">
        <f t="shared" si="20"/>
        <v>54</v>
      </c>
      <c r="E350" t="str">
        <f>_xlfn.XLOOKUP(BAREME_ABJ[[#This Row],[Famille]],Famille!B:B,Famille!A:A,"ERREUR")</f>
        <v>Entretien et aménagement du jardin</v>
      </c>
      <c r="F350" t="str">
        <f t="shared" si="21"/>
        <v>06</v>
      </c>
      <c r="G350" t="str">
        <f>_xlfn.XLOOKUP(BAREME_ABJ[[#This Row],[Type]],Type!B:B,Type!A:A,"ERREUR")</f>
        <v>Pots et contenants</v>
      </c>
      <c r="H350" t="str">
        <f t="shared" si="22"/>
        <v>01</v>
      </c>
      <c r="I350" s="1" t="str">
        <f>_xlfn.XLOOKUP(BAREME_ABJ[[#This Row],[Matériau]],Materiau[Code],Materiau[Libellé],"ERREUR")</f>
        <v>Autres matériaux</v>
      </c>
      <c r="J350" t="str">
        <f t="shared" si="23"/>
        <v>06</v>
      </c>
      <c r="K350" t="str">
        <f>_xlfn.XLOOKUP(BAREME_ABJ[[#This Row],[Caractéristique]],Caractéristique!B:B,Caractéristique!A:A,"ERREUR")</f>
        <v>compris entre 5 kg et 7 kg exclus</v>
      </c>
      <c r="L35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5 kg et 7 kg exclus</v>
      </c>
    </row>
    <row r="351" spans="1:12" x14ac:dyDescent="0.25">
      <c r="A351" s="3">
        <v>54060107</v>
      </c>
      <c r="B351" s="4">
        <v>1.7</v>
      </c>
      <c r="C351" s="5" t="s">
        <v>13</v>
      </c>
      <c r="D351" t="str">
        <f t="shared" si="20"/>
        <v>54</v>
      </c>
      <c r="E351" t="str">
        <f>_xlfn.XLOOKUP(BAREME_ABJ[[#This Row],[Famille]],Famille!B:B,Famille!A:A,"ERREUR")</f>
        <v>Entretien et aménagement du jardin</v>
      </c>
      <c r="F351" t="str">
        <f t="shared" si="21"/>
        <v>06</v>
      </c>
      <c r="G351" t="str">
        <f>_xlfn.XLOOKUP(BAREME_ABJ[[#This Row],[Type]],Type!B:B,Type!A:A,"ERREUR")</f>
        <v>Pots et contenants</v>
      </c>
      <c r="H351" t="str">
        <f t="shared" si="22"/>
        <v>01</v>
      </c>
      <c r="I351" s="1" t="str">
        <f>_xlfn.XLOOKUP(BAREME_ABJ[[#This Row],[Matériau]],Materiau[Code],Materiau[Libellé],"ERREUR")</f>
        <v>Autres matériaux</v>
      </c>
      <c r="J351" t="str">
        <f t="shared" si="23"/>
        <v>07</v>
      </c>
      <c r="K351" t="str">
        <f>_xlfn.XLOOKUP(BAREME_ABJ[[#This Row],[Caractéristique]],Caractéristique!B:B,Caractéristique!A:A,"ERREUR")</f>
        <v>compris entre 7 kg et 10 kg exclus</v>
      </c>
      <c r="L35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7 kg et 10 kg exclus</v>
      </c>
    </row>
    <row r="352" spans="1:12" x14ac:dyDescent="0.25">
      <c r="A352" s="3">
        <v>54060108</v>
      </c>
      <c r="B352" s="4">
        <v>2.5499999999999998</v>
      </c>
      <c r="C352" s="5" t="s">
        <v>13</v>
      </c>
      <c r="D352" t="str">
        <f t="shared" si="20"/>
        <v>54</v>
      </c>
      <c r="E352" t="str">
        <f>_xlfn.XLOOKUP(BAREME_ABJ[[#This Row],[Famille]],Famille!B:B,Famille!A:A,"ERREUR")</f>
        <v>Entretien et aménagement du jardin</v>
      </c>
      <c r="F352" t="str">
        <f t="shared" si="21"/>
        <v>06</v>
      </c>
      <c r="G352" t="str">
        <f>_xlfn.XLOOKUP(BAREME_ABJ[[#This Row],[Type]],Type!B:B,Type!A:A,"ERREUR")</f>
        <v>Pots et contenants</v>
      </c>
      <c r="H352" t="str">
        <f t="shared" si="22"/>
        <v>01</v>
      </c>
      <c r="I352" s="1" t="str">
        <f>_xlfn.XLOOKUP(BAREME_ABJ[[#This Row],[Matériau]],Materiau[Code],Materiau[Libellé],"ERREUR")</f>
        <v>Autres matériaux</v>
      </c>
      <c r="J352" t="str">
        <f t="shared" si="23"/>
        <v>08</v>
      </c>
      <c r="K352" t="str">
        <f>_xlfn.XLOOKUP(BAREME_ABJ[[#This Row],[Caractéristique]],Caractéristique!B:B,Caractéristique!A:A,"ERREUR")</f>
        <v>compris entre 10 kg et 15 kg exclus</v>
      </c>
      <c r="L35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10 kg et 15 kg exclus</v>
      </c>
    </row>
    <row r="353" spans="1:12" x14ac:dyDescent="0.25">
      <c r="A353" s="3">
        <v>54060109</v>
      </c>
      <c r="B353" s="4">
        <v>3.4</v>
      </c>
      <c r="C353" s="5" t="s">
        <v>13</v>
      </c>
      <c r="D353" t="str">
        <f t="shared" si="20"/>
        <v>54</v>
      </c>
      <c r="E353" t="str">
        <f>_xlfn.XLOOKUP(BAREME_ABJ[[#This Row],[Famille]],Famille!B:B,Famille!A:A,"ERREUR")</f>
        <v>Entretien et aménagement du jardin</v>
      </c>
      <c r="F353" t="str">
        <f t="shared" si="21"/>
        <v>06</v>
      </c>
      <c r="G353" t="str">
        <f>_xlfn.XLOOKUP(BAREME_ABJ[[#This Row],[Type]],Type!B:B,Type!A:A,"ERREUR")</f>
        <v>Pots et contenants</v>
      </c>
      <c r="H353" t="str">
        <f t="shared" si="22"/>
        <v>01</v>
      </c>
      <c r="I353" s="1" t="str">
        <f>_xlfn.XLOOKUP(BAREME_ABJ[[#This Row],[Matériau]],Materiau[Code],Materiau[Libellé],"ERREUR")</f>
        <v>Autres matériaux</v>
      </c>
      <c r="J353" t="str">
        <f t="shared" si="23"/>
        <v>09</v>
      </c>
      <c r="K353" t="str">
        <f>_xlfn.XLOOKUP(BAREME_ABJ[[#This Row],[Caractéristique]],Caractéristique!B:B,Caractéristique!A:A,"ERREUR")</f>
        <v>compris entre 15 kg et 20 kg exclus</v>
      </c>
      <c r="L35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compris entre 15 kg et 20 kg exclus</v>
      </c>
    </row>
    <row r="354" spans="1:12" x14ac:dyDescent="0.25">
      <c r="A354" s="3">
        <v>54060115</v>
      </c>
      <c r="B354" s="4">
        <v>5.0999999999999996</v>
      </c>
      <c r="C354" s="5" t="s">
        <v>13</v>
      </c>
      <c r="D354" t="str">
        <f t="shared" si="20"/>
        <v>54</v>
      </c>
      <c r="E354" t="str">
        <f>_xlfn.XLOOKUP(BAREME_ABJ[[#This Row],[Famille]],Famille!B:B,Famille!A:A,"ERREUR")</f>
        <v>Entretien et aménagement du jardin</v>
      </c>
      <c r="F354" t="str">
        <f t="shared" si="21"/>
        <v>06</v>
      </c>
      <c r="G354" t="str">
        <f>_xlfn.XLOOKUP(BAREME_ABJ[[#This Row],[Type]],Type!B:B,Type!A:A,"ERREUR")</f>
        <v>Pots et contenants</v>
      </c>
      <c r="H354" t="str">
        <f t="shared" si="22"/>
        <v>01</v>
      </c>
      <c r="I354" s="1" t="str">
        <f>_xlfn.XLOOKUP(BAREME_ABJ[[#This Row],[Matériau]],Materiau[Code],Materiau[Libellé],"ERREUR")</f>
        <v>Autres matériaux</v>
      </c>
      <c r="J354" t="str">
        <f t="shared" si="23"/>
        <v>15</v>
      </c>
      <c r="K354" t="str">
        <f>_xlfn.XLOOKUP(BAREME_ABJ[[#This Row],[Caractéristique]],Caractéristique!B:B,Caractéristique!A:A,"ERREUR")</f>
        <v>plus de 20 kg</v>
      </c>
      <c r="L35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Autres matériaux &gt; plus de 20 kg</v>
      </c>
    </row>
    <row r="355" spans="1:12" x14ac:dyDescent="0.25">
      <c r="A355" s="3">
        <v>54060200</v>
      </c>
      <c r="B355" s="4">
        <v>20</v>
      </c>
      <c r="C355" s="5" t="s">
        <v>12</v>
      </c>
      <c r="D355" t="str">
        <f t="shared" si="20"/>
        <v>54</v>
      </c>
      <c r="E355" t="str">
        <f>_xlfn.XLOOKUP(BAREME_ABJ[[#This Row],[Famille]],Famille!B:B,Famille!A:A,"ERREUR")</f>
        <v>Entretien et aménagement du jardin</v>
      </c>
      <c r="F355" t="str">
        <f t="shared" si="21"/>
        <v>06</v>
      </c>
      <c r="G355" t="str">
        <f>_xlfn.XLOOKUP(BAREME_ABJ[[#This Row],[Type]],Type!B:B,Type!A:A,"ERREUR")</f>
        <v>Pots et contenants</v>
      </c>
      <c r="H355" t="str">
        <f t="shared" si="22"/>
        <v>02</v>
      </c>
      <c r="I355" s="1" t="str">
        <f>_xlfn.XLOOKUP(BAREME_ABJ[[#This Row],[Matériau]],Materiau[Code],Materiau[Libellé],"ERREUR")</f>
        <v>Bois (&gt;50%)</v>
      </c>
      <c r="J355" t="str">
        <f t="shared" si="23"/>
        <v>00</v>
      </c>
      <c r="K355" t="str">
        <f>_xlfn.XLOOKUP(BAREME_ABJ[[#This Row],[Caractéristique]],Caractéristique!B:B,Caractéristique!A:A,"ERREUR")</f>
        <v>au poids</v>
      </c>
      <c r="L35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au poids</v>
      </c>
    </row>
    <row r="356" spans="1:12" x14ac:dyDescent="0.25">
      <c r="A356" s="3">
        <v>54060201</v>
      </c>
      <c r="B356" s="4">
        <v>0.01</v>
      </c>
      <c r="C356" s="5" t="s">
        <v>13</v>
      </c>
      <c r="D356" t="str">
        <f t="shared" si="20"/>
        <v>54</v>
      </c>
      <c r="E356" t="str">
        <f>_xlfn.XLOOKUP(BAREME_ABJ[[#This Row],[Famille]],Famille!B:B,Famille!A:A,"ERREUR")</f>
        <v>Entretien et aménagement du jardin</v>
      </c>
      <c r="F356" t="str">
        <f t="shared" si="21"/>
        <v>06</v>
      </c>
      <c r="G356" t="str">
        <f>_xlfn.XLOOKUP(BAREME_ABJ[[#This Row],[Type]],Type!B:B,Type!A:A,"ERREUR")</f>
        <v>Pots et contenants</v>
      </c>
      <c r="H356" t="str">
        <f t="shared" si="22"/>
        <v>02</v>
      </c>
      <c r="I356" s="1" t="str">
        <f>_xlfn.XLOOKUP(BAREME_ABJ[[#This Row],[Matériau]],Materiau[Code],Materiau[Libellé],"ERREUR")</f>
        <v>Bois (&gt;50%)</v>
      </c>
      <c r="J356" t="str">
        <f t="shared" si="23"/>
        <v>01</v>
      </c>
      <c r="K356" t="str">
        <f>_xlfn.XLOOKUP(BAREME_ABJ[[#This Row],[Caractéristique]],Caractéristique!B:B,Caractéristique!A:A,"ERREUR")</f>
        <v>inférieur strictement à 0,5 kg</v>
      </c>
      <c r="L35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inférieur strictement à 0,5 kg</v>
      </c>
    </row>
    <row r="357" spans="1:12" x14ac:dyDescent="0.25">
      <c r="A357" s="3">
        <v>54060202</v>
      </c>
      <c r="B357" s="4">
        <v>0.02</v>
      </c>
      <c r="C357" s="5" t="s">
        <v>13</v>
      </c>
      <c r="D357" t="str">
        <f t="shared" si="20"/>
        <v>54</v>
      </c>
      <c r="E357" t="str">
        <f>_xlfn.XLOOKUP(BAREME_ABJ[[#This Row],[Famille]],Famille!B:B,Famille!A:A,"ERREUR")</f>
        <v>Entretien et aménagement du jardin</v>
      </c>
      <c r="F357" t="str">
        <f t="shared" si="21"/>
        <v>06</v>
      </c>
      <c r="G357" t="str">
        <f>_xlfn.XLOOKUP(BAREME_ABJ[[#This Row],[Type]],Type!B:B,Type!A:A,"ERREUR")</f>
        <v>Pots et contenants</v>
      </c>
      <c r="H357" t="str">
        <f t="shared" si="22"/>
        <v>02</v>
      </c>
      <c r="I357" s="1" t="str">
        <f>_xlfn.XLOOKUP(BAREME_ABJ[[#This Row],[Matériau]],Materiau[Code],Materiau[Libellé],"ERREUR")</f>
        <v>Bois (&gt;50%)</v>
      </c>
      <c r="J357" t="str">
        <f t="shared" si="23"/>
        <v>02</v>
      </c>
      <c r="K357" t="str">
        <f>_xlfn.XLOOKUP(BAREME_ABJ[[#This Row],[Caractéristique]],Caractéristique!B:B,Caractéristique!A:A,"ERREUR")</f>
        <v>compris entre 0,5 kg et 1 kg exclus</v>
      </c>
      <c r="L35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0,5 kg et 1 kg exclus</v>
      </c>
    </row>
    <row r="358" spans="1:12" x14ac:dyDescent="0.25">
      <c r="A358" s="3">
        <v>54060203</v>
      </c>
      <c r="B358" s="4">
        <v>0.03</v>
      </c>
      <c r="C358" s="5" t="s">
        <v>13</v>
      </c>
      <c r="D358" t="str">
        <f t="shared" si="20"/>
        <v>54</v>
      </c>
      <c r="E358" t="str">
        <f>_xlfn.XLOOKUP(BAREME_ABJ[[#This Row],[Famille]],Famille!B:B,Famille!A:A,"ERREUR")</f>
        <v>Entretien et aménagement du jardin</v>
      </c>
      <c r="F358" t="str">
        <f t="shared" si="21"/>
        <v>06</v>
      </c>
      <c r="G358" t="str">
        <f>_xlfn.XLOOKUP(BAREME_ABJ[[#This Row],[Type]],Type!B:B,Type!A:A,"ERREUR")</f>
        <v>Pots et contenants</v>
      </c>
      <c r="H358" t="str">
        <f t="shared" si="22"/>
        <v>02</v>
      </c>
      <c r="I358" s="1" t="str">
        <f>_xlfn.XLOOKUP(BAREME_ABJ[[#This Row],[Matériau]],Materiau[Code],Materiau[Libellé],"ERREUR")</f>
        <v>Bois (&gt;50%)</v>
      </c>
      <c r="J358" t="str">
        <f t="shared" si="23"/>
        <v>03</v>
      </c>
      <c r="K358" t="str">
        <f>_xlfn.XLOOKUP(BAREME_ABJ[[#This Row],[Caractéristique]],Caractéristique!B:B,Caractéristique!A:A,"ERREUR")</f>
        <v>compris entre 1 kg et 2 kg exclus</v>
      </c>
      <c r="L35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1 kg et 2 kg exclus</v>
      </c>
    </row>
    <row r="359" spans="1:12" x14ac:dyDescent="0.25">
      <c r="A359" s="3">
        <v>54060204</v>
      </c>
      <c r="B359" s="4">
        <v>0.05</v>
      </c>
      <c r="C359" s="5" t="s">
        <v>13</v>
      </c>
      <c r="D359" t="str">
        <f t="shared" si="20"/>
        <v>54</v>
      </c>
      <c r="E359" t="str">
        <f>_xlfn.XLOOKUP(BAREME_ABJ[[#This Row],[Famille]],Famille!B:B,Famille!A:A,"ERREUR")</f>
        <v>Entretien et aménagement du jardin</v>
      </c>
      <c r="F359" t="str">
        <f t="shared" si="21"/>
        <v>06</v>
      </c>
      <c r="G359" t="str">
        <f>_xlfn.XLOOKUP(BAREME_ABJ[[#This Row],[Type]],Type!B:B,Type!A:A,"ERREUR")</f>
        <v>Pots et contenants</v>
      </c>
      <c r="H359" t="str">
        <f t="shared" si="22"/>
        <v>02</v>
      </c>
      <c r="I359" s="1" t="str">
        <f>_xlfn.XLOOKUP(BAREME_ABJ[[#This Row],[Matériau]],Materiau[Code],Materiau[Libellé],"ERREUR")</f>
        <v>Bois (&gt;50%)</v>
      </c>
      <c r="J359" t="str">
        <f t="shared" si="23"/>
        <v>04</v>
      </c>
      <c r="K359" t="str">
        <f>_xlfn.XLOOKUP(BAREME_ABJ[[#This Row],[Caractéristique]],Caractéristique!B:B,Caractéristique!A:A,"ERREUR")</f>
        <v>compris entre 2 kg et 3 kg exclus</v>
      </c>
      <c r="L35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2 kg et 3 kg exclus</v>
      </c>
    </row>
    <row r="360" spans="1:12" x14ac:dyDescent="0.25">
      <c r="A360" s="3">
        <v>54060205</v>
      </c>
      <c r="B360" s="4">
        <v>0.08</v>
      </c>
      <c r="C360" s="5" t="s">
        <v>13</v>
      </c>
      <c r="D360" t="str">
        <f t="shared" si="20"/>
        <v>54</v>
      </c>
      <c r="E360" t="str">
        <f>_xlfn.XLOOKUP(BAREME_ABJ[[#This Row],[Famille]],Famille!B:B,Famille!A:A,"ERREUR")</f>
        <v>Entretien et aménagement du jardin</v>
      </c>
      <c r="F360" t="str">
        <f t="shared" si="21"/>
        <v>06</v>
      </c>
      <c r="G360" t="str">
        <f>_xlfn.XLOOKUP(BAREME_ABJ[[#This Row],[Type]],Type!B:B,Type!A:A,"ERREUR")</f>
        <v>Pots et contenants</v>
      </c>
      <c r="H360" t="str">
        <f t="shared" si="22"/>
        <v>02</v>
      </c>
      <c r="I360" s="1" t="str">
        <f>_xlfn.XLOOKUP(BAREME_ABJ[[#This Row],[Matériau]],Materiau[Code],Materiau[Libellé],"ERREUR")</f>
        <v>Bois (&gt;50%)</v>
      </c>
      <c r="J360" t="str">
        <f t="shared" si="23"/>
        <v>05</v>
      </c>
      <c r="K360" t="str">
        <f>_xlfn.XLOOKUP(BAREME_ABJ[[#This Row],[Caractéristique]],Caractéristique!B:B,Caractéristique!A:A,"ERREUR")</f>
        <v>compris entre 3 kg et 5 kg exclus</v>
      </c>
      <c r="L36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3 kg et 5 kg exclus</v>
      </c>
    </row>
    <row r="361" spans="1:12" x14ac:dyDescent="0.25">
      <c r="A361" s="3">
        <v>54060206</v>
      </c>
      <c r="B361" s="4">
        <v>0.14000000000000001</v>
      </c>
      <c r="C361" s="5" t="s">
        <v>13</v>
      </c>
      <c r="D361" t="str">
        <f t="shared" si="20"/>
        <v>54</v>
      </c>
      <c r="E361" t="str">
        <f>_xlfn.XLOOKUP(BAREME_ABJ[[#This Row],[Famille]],Famille!B:B,Famille!A:A,"ERREUR")</f>
        <v>Entretien et aménagement du jardin</v>
      </c>
      <c r="F361" t="str">
        <f t="shared" si="21"/>
        <v>06</v>
      </c>
      <c r="G361" t="str">
        <f>_xlfn.XLOOKUP(BAREME_ABJ[[#This Row],[Type]],Type!B:B,Type!A:A,"ERREUR")</f>
        <v>Pots et contenants</v>
      </c>
      <c r="H361" t="str">
        <f t="shared" si="22"/>
        <v>02</v>
      </c>
      <c r="I361" s="1" t="str">
        <f>_xlfn.XLOOKUP(BAREME_ABJ[[#This Row],[Matériau]],Materiau[Code],Materiau[Libellé],"ERREUR")</f>
        <v>Bois (&gt;50%)</v>
      </c>
      <c r="J361" t="str">
        <f t="shared" si="23"/>
        <v>06</v>
      </c>
      <c r="K361" t="str">
        <f>_xlfn.XLOOKUP(BAREME_ABJ[[#This Row],[Caractéristique]],Caractéristique!B:B,Caractéristique!A:A,"ERREUR")</f>
        <v>compris entre 5 kg et 7 kg exclus</v>
      </c>
      <c r="L36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5 kg et 7 kg exclus</v>
      </c>
    </row>
    <row r="362" spans="1:12" x14ac:dyDescent="0.25">
      <c r="A362" s="3">
        <v>54060207</v>
      </c>
      <c r="B362" s="4">
        <v>0.2</v>
      </c>
      <c r="C362" s="5" t="s">
        <v>13</v>
      </c>
      <c r="D362" t="str">
        <f t="shared" si="20"/>
        <v>54</v>
      </c>
      <c r="E362" t="str">
        <f>_xlfn.XLOOKUP(BAREME_ABJ[[#This Row],[Famille]],Famille!B:B,Famille!A:A,"ERREUR")</f>
        <v>Entretien et aménagement du jardin</v>
      </c>
      <c r="F362" t="str">
        <f t="shared" si="21"/>
        <v>06</v>
      </c>
      <c r="G362" t="str">
        <f>_xlfn.XLOOKUP(BAREME_ABJ[[#This Row],[Type]],Type!B:B,Type!A:A,"ERREUR")</f>
        <v>Pots et contenants</v>
      </c>
      <c r="H362" t="str">
        <f t="shared" si="22"/>
        <v>02</v>
      </c>
      <c r="I362" s="1" t="str">
        <f>_xlfn.XLOOKUP(BAREME_ABJ[[#This Row],[Matériau]],Materiau[Code],Materiau[Libellé],"ERREUR")</f>
        <v>Bois (&gt;50%)</v>
      </c>
      <c r="J362" t="str">
        <f t="shared" si="23"/>
        <v>07</v>
      </c>
      <c r="K362" t="str">
        <f>_xlfn.XLOOKUP(BAREME_ABJ[[#This Row],[Caractéristique]],Caractéristique!B:B,Caractéristique!A:A,"ERREUR")</f>
        <v>compris entre 7 kg et 10 kg exclus</v>
      </c>
      <c r="L36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7 kg et 10 kg exclus</v>
      </c>
    </row>
    <row r="363" spans="1:12" x14ac:dyDescent="0.25">
      <c r="A363" s="3">
        <v>54060208</v>
      </c>
      <c r="B363" s="4">
        <v>0.3</v>
      </c>
      <c r="C363" s="5" t="s">
        <v>13</v>
      </c>
      <c r="D363" t="str">
        <f t="shared" si="20"/>
        <v>54</v>
      </c>
      <c r="E363" t="str">
        <f>_xlfn.XLOOKUP(BAREME_ABJ[[#This Row],[Famille]],Famille!B:B,Famille!A:A,"ERREUR")</f>
        <v>Entretien et aménagement du jardin</v>
      </c>
      <c r="F363" t="str">
        <f t="shared" si="21"/>
        <v>06</v>
      </c>
      <c r="G363" t="str">
        <f>_xlfn.XLOOKUP(BAREME_ABJ[[#This Row],[Type]],Type!B:B,Type!A:A,"ERREUR")</f>
        <v>Pots et contenants</v>
      </c>
      <c r="H363" t="str">
        <f t="shared" si="22"/>
        <v>02</v>
      </c>
      <c r="I363" s="1" t="str">
        <f>_xlfn.XLOOKUP(BAREME_ABJ[[#This Row],[Matériau]],Materiau[Code],Materiau[Libellé],"ERREUR")</f>
        <v>Bois (&gt;50%)</v>
      </c>
      <c r="J363" t="str">
        <f t="shared" si="23"/>
        <v>08</v>
      </c>
      <c r="K363" t="str">
        <f>_xlfn.XLOOKUP(BAREME_ABJ[[#This Row],[Caractéristique]],Caractéristique!B:B,Caractéristique!A:A,"ERREUR")</f>
        <v>compris entre 10 kg et 15 kg exclus</v>
      </c>
      <c r="L36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10 kg et 15 kg exclus</v>
      </c>
    </row>
    <row r="364" spans="1:12" x14ac:dyDescent="0.25">
      <c r="A364" s="3">
        <v>54060209</v>
      </c>
      <c r="B364" s="4">
        <v>0.4</v>
      </c>
      <c r="C364" s="5" t="s">
        <v>13</v>
      </c>
      <c r="D364" t="str">
        <f t="shared" si="20"/>
        <v>54</v>
      </c>
      <c r="E364" t="str">
        <f>_xlfn.XLOOKUP(BAREME_ABJ[[#This Row],[Famille]],Famille!B:B,Famille!A:A,"ERREUR")</f>
        <v>Entretien et aménagement du jardin</v>
      </c>
      <c r="F364" t="str">
        <f t="shared" si="21"/>
        <v>06</v>
      </c>
      <c r="G364" t="str">
        <f>_xlfn.XLOOKUP(BAREME_ABJ[[#This Row],[Type]],Type!B:B,Type!A:A,"ERREUR")</f>
        <v>Pots et contenants</v>
      </c>
      <c r="H364" t="str">
        <f t="shared" si="22"/>
        <v>02</v>
      </c>
      <c r="I364" s="1" t="str">
        <f>_xlfn.XLOOKUP(BAREME_ABJ[[#This Row],[Matériau]],Materiau[Code],Materiau[Libellé],"ERREUR")</f>
        <v>Bois (&gt;50%)</v>
      </c>
      <c r="J364" t="str">
        <f t="shared" si="23"/>
        <v>09</v>
      </c>
      <c r="K364" t="str">
        <f>_xlfn.XLOOKUP(BAREME_ABJ[[#This Row],[Caractéristique]],Caractéristique!B:B,Caractéristique!A:A,"ERREUR")</f>
        <v>compris entre 15 kg et 20 kg exclus</v>
      </c>
      <c r="L36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compris entre 15 kg et 20 kg exclus</v>
      </c>
    </row>
    <row r="365" spans="1:12" x14ac:dyDescent="0.25">
      <c r="A365" s="3">
        <v>54060215</v>
      </c>
      <c r="B365" s="4">
        <v>0.6</v>
      </c>
      <c r="C365" s="5" t="s">
        <v>13</v>
      </c>
      <c r="D365" t="str">
        <f t="shared" si="20"/>
        <v>54</v>
      </c>
      <c r="E365" t="str">
        <f>_xlfn.XLOOKUP(BAREME_ABJ[[#This Row],[Famille]],Famille!B:B,Famille!A:A,"ERREUR")</f>
        <v>Entretien et aménagement du jardin</v>
      </c>
      <c r="F365" t="str">
        <f t="shared" si="21"/>
        <v>06</v>
      </c>
      <c r="G365" t="str">
        <f>_xlfn.XLOOKUP(BAREME_ABJ[[#This Row],[Type]],Type!B:B,Type!A:A,"ERREUR")</f>
        <v>Pots et contenants</v>
      </c>
      <c r="H365" t="str">
        <f t="shared" si="22"/>
        <v>02</v>
      </c>
      <c r="I365" s="1" t="str">
        <f>_xlfn.XLOOKUP(BAREME_ABJ[[#This Row],[Matériau]],Materiau[Code],Materiau[Libellé],"ERREUR")</f>
        <v>Bois (&gt;50%)</v>
      </c>
      <c r="J365" t="str">
        <f t="shared" si="23"/>
        <v>15</v>
      </c>
      <c r="K365" t="str">
        <f>_xlfn.XLOOKUP(BAREME_ABJ[[#This Row],[Caractéristique]],Caractéristique!B:B,Caractéristique!A:A,"ERREUR")</f>
        <v>plus de 20 kg</v>
      </c>
      <c r="L36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Bois (&gt;50%) &gt; plus de 20 kg</v>
      </c>
    </row>
    <row r="366" spans="1:12" x14ac:dyDescent="0.25">
      <c r="A366" s="3">
        <v>54060300</v>
      </c>
      <c r="B366" s="4">
        <v>5</v>
      </c>
      <c r="C366" s="5" t="s">
        <v>12</v>
      </c>
      <c r="D366" t="str">
        <f t="shared" si="20"/>
        <v>54</v>
      </c>
      <c r="E366" t="str">
        <f>_xlfn.XLOOKUP(BAREME_ABJ[[#This Row],[Famille]],Famille!B:B,Famille!A:A,"ERREUR")</f>
        <v>Entretien et aménagement du jardin</v>
      </c>
      <c r="F366" t="str">
        <f t="shared" si="21"/>
        <v>06</v>
      </c>
      <c r="G366" t="str">
        <f>_xlfn.XLOOKUP(BAREME_ABJ[[#This Row],[Type]],Type!B:B,Type!A:A,"ERREUR")</f>
        <v>Pots et contenants</v>
      </c>
      <c r="H366" t="str">
        <f t="shared" si="22"/>
        <v>03</v>
      </c>
      <c r="I366" s="1" t="str">
        <f>_xlfn.XLOOKUP(BAREME_ABJ[[#This Row],[Matériau]],Materiau[Code],Materiau[Libellé],"ERREUR")</f>
        <v>Matériaux inertes (&gt;90%)</v>
      </c>
      <c r="J366" t="str">
        <f t="shared" si="23"/>
        <v>00</v>
      </c>
      <c r="K366" t="str">
        <f>_xlfn.XLOOKUP(BAREME_ABJ[[#This Row],[Caractéristique]],Caractéristique!B:B,Caractéristique!A:A,"ERREUR")</f>
        <v>au poids</v>
      </c>
      <c r="L36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au poids</v>
      </c>
    </row>
    <row r="367" spans="1:12" x14ac:dyDescent="0.25">
      <c r="A367" s="3">
        <v>54060301</v>
      </c>
      <c r="B367" s="4">
        <v>0.01</v>
      </c>
      <c r="C367" s="5" t="s">
        <v>13</v>
      </c>
      <c r="D367" t="str">
        <f t="shared" si="20"/>
        <v>54</v>
      </c>
      <c r="E367" t="str">
        <f>_xlfn.XLOOKUP(BAREME_ABJ[[#This Row],[Famille]],Famille!B:B,Famille!A:A,"ERREUR")</f>
        <v>Entretien et aménagement du jardin</v>
      </c>
      <c r="F367" t="str">
        <f t="shared" si="21"/>
        <v>06</v>
      </c>
      <c r="G367" t="str">
        <f>_xlfn.XLOOKUP(BAREME_ABJ[[#This Row],[Type]],Type!B:B,Type!A:A,"ERREUR")</f>
        <v>Pots et contenants</v>
      </c>
      <c r="H367" t="str">
        <f t="shared" si="22"/>
        <v>03</v>
      </c>
      <c r="I367" s="1" t="str">
        <f>_xlfn.XLOOKUP(BAREME_ABJ[[#This Row],[Matériau]],Materiau[Code],Materiau[Libellé],"ERREUR")</f>
        <v>Matériaux inertes (&gt;90%)</v>
      </c>
      <c r="J367" t="str">
        <f t="shared" si="23"/>
        <v>01</v>
      </c>
      <c r="K367" t="str">
        <f>_xlfn.XLOOKUP(BAREME_ABJ[[#This Row],[Caractéristique]],Caractéristique!B:B,Caractéristique!A:A,"ERREUR")</f>
        <v>inférieur strictement à 0,5 kg</v>
      </c>
      <c r="L36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inférieur strictement à 0,5 kg</v>
      </c>
    </row>
    <row r="368" spans="1:12" x14ac:dyDescent="0.25">
      <c r="A368" s="3">
        <v>54060302</v>
      </c>
      <c r="B368" s="4">
        <v>0.01</v>
      </c>
      <c r="C368" s="5" t="s">
        <v>13</v>
      </c>
      <c r="D368" t="str">
        <f t="shared" si="20"/>
        <v>54</v>
      </c>
      <c r="E368" t="str">
        <f>_xlfn.XLOOKUP(BAREME_ABJ[[#This Row],[Famille]],Famille!B:B,Famille!A:A,"ERREUR")</f>
        <v>Entretien et aménagement du jardin</v>
      </c>
      <c r="F368" t="str">
        <f t="shared" si="21"/>
        <v>06</v>
      </c>
      <c r="G368" t="str">
        <f>_xlfn.XLOOKUP(BAREME_ABJ[[#This Row],[Type]],Type!B:B,Type!A:A,"ERREUR")</f>
        <v>Pots et contenants</v>
      </c>
      <c r="H368" t="str">
        <f t="shared" si="22"/>
        <v>03</v>
      </c>
      <c r="I368" s="1" t="str">
        <f>_xlfn.XLOOKUP(BAREME_ABJ[[#This Row],[Matériau]],Materiau[Code],Materiau[Libellé],"ERREUR")</f>
        <v>Matériaux inertes (&gt;90%)</v>
      </c>
      <c r="J368" t="str">
        <f t="shared" si="23"/>
        <v>02</v>
      </c>
      <c r="K368" t="str">
        <f>_xlfn.XLOOKUP(BAREME_ABJ[[#This Row],[Caractéristique]],Caractéristique!B:B,Caractéristique!A:A,"ERREUR")</f>
        <v>compris entre 0,5 kg et 1 kg exclus</v>
      </c>
      <c r="L36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0,5 kg et 1 kg exclus</v>
      </c>
    </row>
    <row r="369" spans="1:12" x14ac:dyDescent="0.25">
      <c r="A369" s="3">
        <v>54060303</v>
      </c>
      <c r="B369" s="4">
        <v>0.01</v>
      </c>
      <c r="C369" s="5" t="s">
        <v>13</v>
      </c>
      <c r="D369" t="str">
        <f t="shared" si="20"/>
        <v>54</v>
      </c>
      <c r="E369" t="str">
        <f>_xlfn.XLOOKUP(BAREME_ABJ[[#This Row],[Famille]],Famille!B:B,Famille!A:A,"ERREUR")</f>
        <v>Entretien et aménagement du jardin</v>
      </c>
      <c r="F369" t="str">
        <f t="shared" si="21"/>
        <v>06</v>
      </c>
      <c r="G369" t="str">
        <f>_xlfn.XLOOKUP(BAREME_ABJ[[#This Row],[Type]],Type!B:B,Type!A:A,"ERREUR")</f>
        <v>Pots et contenants</v>
      </c>
      <c r="H369" t="str">
        <f t="shared" si="22"/>
        <v>03</v>
      </c>
      <c r="I369" s="1" t="str">
        <f>_xlfn.XLOOKUP(BAREME_ABJ[[#This Row],[Matériau]],Materiau[Code],Materiau[Libellé],"ERREUR")</f>
        <v>Matériaux inertes (&gt;90%)</v>
      </c>
      <c r="J369" t="str">
        <f t="shared" si="23"/>
        <v>03</v>
      </c>
      <c r="K369" t="str">
        <f>_xlfn.XLOOKUP(BAREME_ABJ[[#This Row],[Caractéristique]],Caractéristique!B:B,Caractéristique!A:A,"ERREUR")</f>
        <v>compris entre 1 kg et 2 kg exclus</v>
      </c>
      <c r="L36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1 kg et 2 kg exclus</v>
      </c>
    </row>
    <row r="370" spans="1:12" x14ac:dyDescent="0.25">
      <c r="A370" s="3">
        <v>54060304</v>
      </c>
      <c r="B370" s="4">
        <v>0.01</v>
      </c>
      <c r="C370" s="5" t="s">
        <v>13</v>
      </c>
      <c r="D370" t="str">
        <f t="shared" si="20"/>
        <v>54</v>
      </c>
      <c r="E370" t="str">
        <f>_xlfn.XLOOKUP(BAREME_ABJ[[#This Row],[Famille]],Famille!B:B,Famille!A:A,"ERREUR")</f>
        <v>Entretien et aménagement du jardin</v>
      </c>
      <c r="F370" t="str">
        <f t="shared" si="21"/>
        <v>06</v>
      </c>
      <c r="G370" t="str">
        <f>_xlfn.XLOOKUP(BAREME_ABJ[[#This Row],[Type]],Type!B:B,Type!A:A,"ERREUR")</f>
        <v>Pots et contenants</v>
      </c>
      <c r="H370" t="str">
        <f t="shared" si="22"/>
        <v>03</v>
      </c>
      <c r="I370" s="1" t="str">
        <f>_xlfn.XLOOKUP(BAREME_ABJ[[#This Row],[Matériau]],Materiau[Code],Materiau[Libellé],"ERREUR")</f>
        <v>Matériaux inertes (&gt;90%)</v>
      </c>
      <c r="J370" t="str">
        <f t="shared" si="23"/>
        <v>04</v>
      </c>
      <c r="K370" t="str">
        <f>_xlfn.XLOOKUP(BAREME_ABJ[[#This Row],[Caractéristique]],Caractéristique!B:B,Caractéristique!A:A,"ERREUR")</f>
        <v>compris entre 2 kg et 3 kg exclus</v>
      </c>
      <c r="L37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2 kg et 3 kg exclus</v>
      </c>
    </row>
    <row r="371" spans="1:12" x14ac:dyDescent="0.25">
      <c r="A371" s="3">
        <v>54060305</v>
      </c>
      <c r="B371" s="4">
        <v>0.02</v>
      </c>
      <c r="C371" s="5" t="s">
        <v>13</v>
      </c>
      <c r="D371" t="str">
        <f t="shared" si="20"/>
        <v>54</v>
      </c>
      <c r="E371" t="str">
        <f>_xlfn.XLOOKUP(BAREME_ABJ[[#This Row],[Famille]],Famille!B:B,Famille!A:A,"ERREUR")</f>
        <v>Entretien et aménagement du jardin</v>
      </c>
      <c r="F371" t="str">
        <f t="shared" si="21"/>
        <v>06</v>
      </c>
      <c r="G371" t="str">
        <f>_xlfn.XLOOKUP(BAREME_ABJ[[#This Row],[Type]],Type!B:B,Type!A:A,"ERREUR")</f>
        <v>Pots et contenants</v>
      </c>
      <c r="H371" t="str">
        <f t="shared" si="22"/>
        <v>03</v>
      </c>
      <c r="I371" s="1" t="str">
        <f>_xlfn.XLOOKUP(BAREME_ABJ[[#This Row],[Matériau]],Materiau[Code],Materiau[Libellé],"ERREUR")</f>
        <v>Matériaux inertes (&gt;90%)</v>
      </c>
      <c r="J371" t="str">
        <f t="shared" si="23"/>
        <v>05</v>
      </c>
      <c r="K371" t="str">
        <f>_xlfn.XLOOKUP(BAREME_ABJ[[#This Row],[Caractéristique]],Caractéristique!B:B,Caractéristique!A:A,"ERREUR")</f>
        <v>compris entre 3 kg et 5 kg exclus</v>
      </c>
      <c r="L37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3 kg et 5 kg exclus</v>
      </c>
    </row>
    <row r="372" spans="1:12" x14ac:dyDescent="0.25">
      <c r="A372" s="3">
        <v>54060306</v>
      </c>
      <c r="B372" s="4">
        <v>0.04</v>
      </c>
      <c r="C372" s="5" t="s">
        <v>13</v>
      </c>
      <c r="D372" t="str">
        <f t="shared" si="20"/>
        <v>54</v>
      </c>
      <c r="E372" t="str">
        <f>_xlfn.XLOOKUP(BAREME_ABJ[[#This Row],[Famille]],Famille!B:B,Famille!A:A,"ERREUR")</f>
        <v>Entretien et aménagement du jardin</v>
      </c>
      <c r="F372" t="str">
        <f t="shared" si="21"/>
        <v>06</v>
      </c>
      <c r="G372" t="str">
        <f>_xlfn.XLOOKUP(BAREME_ABJ[[#This Row],[Type]],Type!B:B,Type!A:A,"ERREUR")</f>
        <v>Pots et contenants</v>
      </c>
      <c r="H372" t="str">
        <f t="shared" si="22"/>
        <v>03</v>
      </c>
      <c r="I372" s="1" t="str">
        <f>_xlfn.XLOOKUP(BAREME_ABJ[[#This Row],[Matériau]],Materiau[Code],Materiau[Libellé],"ERREUR")</f>
        <v>Matériaux inertes (&gt;90%)</v>
      </c>
      <c r="J372" t="str">
        <f t="shared" si="23"/>
        <v>06</v>
      </c>
      <c r="K372" t="str">
        <f>_xlfn.XLOOKUP(BAREME_ABJ[[#This Row],[Caractéristique]],Caractéristique!B:B,Caractéristique!A:A,"ERREUR")</f>
        <v>compris entre 5 kg et 7 kg exclus</v>
      </c>
      <c r="L37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5 kg et 7 kg exclus</v>
      </c>
    </row>
    <row r="373" spans="1:12" x14ac:dyDescent="0.25">
      <c r="A373" s="3">
        <v>54060307</v>
      </c>
      <c r="B373" s="4">
        <v>0.05</v>
      </c>
      <c r="C373" s="5" t="s">
        <v>13</v>
      </c>
      <c r="D373" t="str">
        <f t="shared" si="20"/>
        <v>54</v>
      </c>
      <c r="E373" t="str">
        <f>_xlfn.XLOOKUP(BAREME_ABJ[[#This Row],[Famille]],Famille!B:B,Famille!A:A,"ERREUR")</f>
        <v>Entretien et aménagement du jardin</v>
      </c>
      <c r="F373" t="str">
        <f t="shared" si="21"/>
        <v>06</v>
      </c>
      <c r="G373" t="str">
        <f>_xlfn.XLOOKUP(BAREME_ABJ[[#This Row],[Type]],Type!B:B,Type!A:A,"ERREUR")</f>
        <v>Pots et contenants</v>
      </c>
      <c r="H373" t="str">
        <f t="shared" si="22"/>
        <v>03</v>
      </c>
      <c r="I373" s="1" t="str">
        <f>_xlfn.XLOOKUP(BAREME_ABJ[[#This Row],[Matériau]],Materiau[Code],Materiau[Libellé],"ERREUR")</f>
        <v>Matériaux inertes (&gt;90%)</v>
      </c>
      <c r="J373" t="str">
        <f t="shared" si="23"/>
        <v>07</v>
      </c>
      <c r="K373" t="str">
        <f>_xlfn.XLOOKUP(BAREME_ABJ[[#This Row],[Caractéristique]],Caractéristique!B:B,Caractéristique!A:A,"ERREUR")</f>
        <v>compris entre 7 kg et 10 kg exclus</v>
      </c>
      <c r="L37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7 kg et 10 kg exclus</v>
      </c>
    </row>
    <row r="374" spans="1:12" x14ac:dyDescent="0.25">
      <c r="A374" s="3">
        <v>54060308</v>
      </c>
      <c r="B374" s="4">
        <v>0.08</v>
      </c>
      <c r="C374" s="5" t="s">
        <v>13</v>
      </c>
      <c r="D374" t="str">
        <f t="shared" si="20"/>
        <v>54</v>
      </c>
      <c r="E374" t="str">
        <f>_xlfn.XLOOKUP(BAREME_ABJ[[#This Row],[Famille]],Famille!B:B,Famille!A:A,"ERREUR")</f>
        <v>Entretien et aménagement du jardin</v>
      </c>
      <c r="F374" t="str">
        <f t="shared" si="21"/>
        <v>06</v>
      </c>
      <c r="G374" t="str">
        <f>_xlfn.XLOOKUP(BAREME_ABJ[[#This Row],[Type]],Type!B:B,Type!A:A,"ERREUR")</f>
        <v>Pots et contenants</v>
      </c>
      <c r="H374" t="str">
        <f t="shared" si="22"/>
        <v>03</v>
      </c>
      <c r="I374" s="1" t="str">
        <f>_xlfn.XLOOKUP(BAREME_ABJ[[#This Row],[Matériau]],Materiau[Code],Materiau[Libellé],"ERREUR")</f>
        <v>Matériaux inertes (&gt;90%)</v>
      </c>
      <c r="J374" t="str">
        <f t="shared" si="23"/>
        <v>08</v>
      </c>
      <c r="K374" t="str">
        <f>_xlfn.XLOOKUP(BAREME_ABJ[[#This Row],[Caractéristique]],Caractéristique!B:B,Caractéristique!A:A,"ERREUR")</f>
        <v>compris entre 10 kg et 15 kg exclus</v>
      </c>
      <c r="L37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10 kg et 15 kg exclus</v>
      </c>
    </row>
    <row r="375" spans="1:12" x14ac:dyDescent="0.25">
      <c r="A375" s="3">
        <v>54060309</v>
      </c>
      <c r="B375" s="4">
        <v>0.1</v>
      </c>
      <c r="C375" s="5" t="s">
        <v>13</v>
      </c>
      <c r="D375" t="str">
        <f t="shared" si="20"/>
        <v>54</v>
      </c>
      <c r="E375" t="str">
        <f>_xlfn.XLOOKUP(BAREME_ABJ[[#This Row],[Famille]],Famille!B:B,Famille!A:A,"ERREUR")</f>
        <v>Entretien et aménagement du jardin</v>
      </c>
      <c r="F375" t="str">
        <f t="shared" si="21"/>
        <v>06</v>
      </c>
      <c r="G375" t="str">
        <f>_xlfn.XLOOKUP(BAREME_ABJ[[#This Row],[Type]],Type!B:B,Type!A:A,"ERREUR")</f>
        <v>Pots et contenants</v>
      </c>
      <c r="H375" t="str">
        <f t="shared" si="22"/>
        <v>03</v>
      </c>
      <c r="I375" s="1" t="str">
        <f>_xlfn.XLOOKUP(BAREME_ABJ[[#This Row],[Matériau]],Materiau[Code],Materiau[Libellé],"ERREUR")</f>
        <v>Matériaux inertes (&gt;90%)</v>
      </c>
      <c r="J375" t="str">
        <f t="shared" si="23"/>
        <v>09</v>
      </c>
      <c r="K375" t="str">
        <f>_xlfn.XLOOKUP(BAREME_ABJ[[#This Row],[Caractéristique]],Caractéristique!B:B,Caractéristique!A:A,"ERREUR")</f>
        <v>compris entre 15 kg et 20 kg exclus</v>
      </c>
      <c r="L37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compris entre 15 kg et 20 kg exclus</v>
      </c>
    </row>
    <row r="376" spans="1:12" x14ac:dyDescent="0.25">
      <c r="A376" s="3">
        <v>54060315</v>
      </c>
      <c r="B376" s="4">
        <v>0.15</v>
      </c>
      <c r="C376" s="5" t="s">
        <v>13</v>
      </c>
      <c r="D376" t="str">
        <f t="shared" si="20"/>
        <v>54</v>
      </c>
      <c r="E376" t="str">
        <f>_xlfn.XLOOKUP(BAREME_ABJ[[#This Row],[Famille]],Famille!B:B,Famille!A:A,"ERREUR")</f>
        <v>Entretien et aménagement du jardin</v>
      </c>
      <c r="F376" t="str">
        <f t="shared" si="21"/>
        <v>06</v>
      </c>
      <c r="G376" t="str">
        <f>_xlfn.XLOOKUP(BAREME_ABJ[[#This Row],[Type]],Type!B:B,Type!A:A,"ERREUR")</f>
        <v>Pots et contenants</v>
      </c>
      <c r="H376" t="str">
        <f t="shared" si="22"/>
        <v>03</v>
      </c>
      <c r="I376" s="1" t="str">
        <f>_xlfn.XLOOKUP(BAREME_ABJ[[#This Row],[Matériau]],Materiau[Code],Materiau[Libellé],"ERREUR")</f>
        <v>Matériaux inertes (&gt;90%)</v>
      </c>
      <c r="J376" t="str">
        <f t="shared" si="23"/>
        <v>15</v>
      </c>
      <c r="K376" t="str">
        <f>_xlfn.XLOOKUP(BAREME_ABJ[[#This Row],[Caractéristique]],Caractéristique!B:B,Caractéristique!A:A,"ERREUR")</f>
        <v>plus de 20 kg</v>
      </c>
      <c r="L37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Matériaux inertes (&gt;90%) &gt; plus de 20 kg</v>
      </c>
    </row>
    <row r="377" spans="1:12" x14ac:dyDescent="0.25">
      <c r="A377" s="3">
        <v>54060400</v>
      </c>
      <c r="B377" s="4">
        <v>10</v>
      </c>
      <c r="C377" s="5" t="s">
        <v>12</v>
      </c>
      <c r="D377" t="str">
        <f t="shared" si="20"/>
        <v>54</v>
      </c>
      <c r="E377" t="str">
        <f>_xlfn.XLOOKUP(BAREME_ABJ[[#This Row],[Famille]],Famille!B:B,Famille!A:A,"ERREUR")</f>
        <v>Entretien et aménagement du jardin</v>
      </c>
      <c r="F377" t="str">
        <f t="shared" si="21"/>
        <v>06</v>
      </c>
      <c r="G377" t="str">
        <f>_xlfn.XLOOKUP(BAREME_ABJ[[#This Row],[Type]],Type!B:B,Type!A:A,"ERREUR")</f>
        <v>Pots et contenants</v>
      </c>
      <c r="H377" t="str">
        <f t="shared" si="22"/>
        <v>04</v>
      </c>
      <c r="I377" s="1" t="str">
        <f>_xlfn.XLOOKUP(BAREME_ABJ[[#This Row],[Matériau]],Materiau[Code],Materiau[Libellé],"ERREUR")</f>
        <v>Métal (&gt;50%)</v>
      </c>
      <c r="J377" t="str">
        <f t="shared" si="23"/>
        <v>00</v>
      </c>
      <c r="K377" t="str">
        <f>_xlfn.XLOOKUP(BAREME_ABJ[[#This Row],[Caractéristique]],Caractéristique!B:B,Caractéristique!A:A,"ERREUR")</f>
        <v>au poids</v>
      </c>
      <c r="L37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au poids</v>
      </c>
    </row>
    <row r="378" spans="1:12" x14ac:dyDescent="0.25">
      <c r="A378" s="3">
        <v>54060401</v>
      </c>
      <c r="B378" s="4">
        <v>0.01</v>
      </c>
      <c r="C378" s="5" t="s">
        <v>13</v>
      </c>
      <c r="D378" t="str">
        <f t="shared" si="20"/>
        <v>54</v>
      </c>
      <c r="E378" t="str">
        <f>_xlfn.XLOOKUP(BAREME_ABJ[[#This Row],[Famille]],Famille!B:B,Famille!A:A,"ERREUR")</f>
        <v>Entretien et aménagement du jardin</v>
      </c>
      <c r="F378" t="str">
        <f t="shared" si="21"/>
        <v>06</v>
      </c>
      <c r="G378" t="str">
        <f>_xlfn.XLOOKUP(BAREME_ABJ[[#This Row],[Type]],Type!B:B,Type!A:A,"ERREUR")</f>
        <v>Pots et contenants</v>
      </c>
      <c r="H378" t="str">
        <f t="shared" si="22"/>
        <v>04</v>
      </c>
      <c r="I378" s="1" t="str">
        <f>_xlfn.XLOOKUP(BAREME_ABJ[[#This Row],[Matériau]],Materiau[Code],Materiau[Libellé],"ERREUR")</f>
        <v>Métal (&gt;50%)</v>
      </c>
      <c r="J378" t="str">
        <f t="shared" si="23"/>
        <v>01</v>
      </c>
      <c r="K378" t="str">
        <f>_xlfn.XLOOKUP(BAREME_ABJ[[#This Row],[Caractéristique]],Caractéristique!B:B,Caractéristique!A:A,"ERREUR")</f>
        <v>inférieur strictement à 0,5 kg</v>
      </c>
      <c r="L37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inférieur strictement à 0,5 kg</v>
      </c>
    </row>
    <row r="379" spans="1:12" x14ac:dyDescent="0.25">
      <c r="A379" s="3">
        <v>54060402</v>
      </c>
      <c r="B379" s="4">
        <v>0.01</v>
      </c>
      <c r="C379" s="5" t="s">
        <v>13</v>
      </c>
      <c r="D379" t="str">
        <f t="shared" si="20"/>
        <v>54</v>
      </c>
      <c r="E379" t="str">
        <f>_xlfn.XLOOKUP(BAREME_ABJ[[#This Row],[Famille]],Famille!B:B,Famille!A:A,"ERREUR")</f>
        <v>Entretien et aménagement du jardin</v>
      </c>
      <c r="F379" t="str">
        <f t="shared" si="21"/>
        <v>06</v>
      </c>
      <c r="G379" t="str">
        <f>_xlfn.XLOOKUP(BAREME_ABJ[[#This Row],[Type]],Type!B:B,Type!A:A,"ERREUR")</f>
        <v>Pots et contenants</v>
      </c>
      <c r="H379" t="str">
        <f t="shared" si="22"/>
        <v>04</v>
      </c>
      <c r="I379" s="1" t="str">
        <f>_xlfn.XLOOKUP(BAREME_ABJ[[#This Row],[Matériau]],Materiau[Code],Materiau[Libellé],"ERREUR")</f>
        <v>Métal (&gt;50%)</v>
      </c>
      <c r="J379" t="str">
        <f t="shared" si="23"/>
        <v>02</v>
      </c>
      <c r="K379" t="str">
        <f>_xlfn.XLOOKUP(BAREME_ABJ[[#This Row],[Caractéristique]],Caractéristique!B:B,Caractéristique!A:A,"ERREUR")</f>
        <v>compris entre 0,5 kg et 1 kg exclus</v>
      </c>
      <c r="L37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0,5 kg et 1 kg exclus</v>
      </c>
    </row>
    <row r="380" spans="1:12" x14ac:dyDescent="0.25">
      <c r="A380" s="3">
        <v>54060403</v>
      </c>
      <c r="B380" s="4">
        <v>0.02</v>
      </c>
      <c r="C380" s="5" t="s">
        <v>13</v>
      </c>
      <c r="D380" t="str">
        <f t="shared" si="20"/>
        <v>54</v>
      </c>
      <c r="E380" t="str">
        <f>_xlfn.XLOOKUP(BAREME_ABJ[[#This Row],[Famille]],Famille!B:B,Famille!A:A,"ERREUR")</f>
        <v>Entretien et aménagement du jardin</v>
      </c>
      <c r="F380" t="str">
        <f t="shared" si="21"/>
        <v>06</v>
      </c>
      <c r="G380" t="str">
        <f>_xlfn.XLOOKUP(BAREME_ABJ[[#This Row],[Type]],Type!B:B,Type!A:A,"ERREUR")</f>
        <v>Pots et contenants</v>
      </c>
      <c r="H380" t="str">
        <f t="shared" si="22"/>
        <v>04</v>
      </c>
      <c r="I380" s="1" t="str">
        <f>_xlfn.XLOOKUP(BAREME_ABJ[[#This Row],[Matériau]],Materiau[Code],Materiau[Libellé],"ERREUR")</f>
        <v>Métal (&gt;50%)</v>
      </c>
      <c r="J380" t="str">
        <f t="shared" si="23"/>
        <v>03</v>
      </c>
      <c r="K380" t="str">
        <f>_xlfn.XLOOKUP(BAREME_ABJ[[#This Row],[Caractéristique]],Caractéristique!B:B,Caractéristique!A:A,"ERREUR")</f>
        <v>compris entre 1 kg et 2 kg exclus</v>
      </c>
      <c r="L38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1 kg et 2 kg exclus</v>
      </c>
    </row>
    <row r="381" spans="1:12" x14ac:dyDescent="0.25">
      <c r="A381" s="3">
        <v>54060404</v>
      </c>
      <c r="B381" s="4">
        <v>0.03</v>
      </c>
      <c r="C381" s="5" t="s">
        <v>13</v>
      </c>
      <c r="D381" t="str">
        <f t="shared" si="20"/>
        <v>54</v>
      </c>
      <c r="E381" t="str">
        <f>_xlfn.XLOOKUP(BAREME_ABJ[[#This Row],[Famille]],Famille!B:B,Famille!A:A,"ERREUR")</f>
        <v>Entretien et aménagement du jardin</v>
      </c>
      <c r="F381" t="str">
        <f t="shared" si="21"/>
        <v>06</v>
      </c>
      <c r="G381" t="str">
        <f>_xlfn.XLOOKUP(BAREME_ABJ[[#This Row],[Type]],Type!B:B,Type!A:A,"ERREUR")</f>
        <v>Pots et contenants</v>
      </c>
      <c r="H381" t="str">
        <f t="shared" si="22"/>
        <v>04</v>
      </c>
      <c r="I381" s="1" t="str">
        <f>_xlfn.XLOOKUP(BAREME_ABJ[[#This Row],[Matériau]],Materiau[Code],Materiau[Libellé],"ERREUR")</f>
        <v>Métal (&gt;50%)</v>
      </c>
      <c r="J381" t="str">
        <f t="shared" si="23"/>
        <v>04</v>
      </c>
      <c r="K381" t="str">
        <f>_xlfn.XLOOKUP(BAREME_ABJ[[#This Row],[Caractéristique]],Caractéristique!B:B,Caractéristique!A:A,"ERREUR")</f>
        <v>compris entre 2 kg et 3 kg exclus</v>
      </c>
      <c r="L38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2 kg et 3 kg exclus</v>
      </c>
    </row>
    <row r="382" spans="1:12" x14ac:dyDescent="0.25">
      <c r="A382" s="3">
        <v>54060405</v>
      </c>
      <c r="B382" s="4">
        <v>0.04</v>
      </c>
      <c r="C382" s="5" t="s">
        <v>13</v>
      </c>
      <c r="D382" t="str">
        <f t="shared" si="20"/>
        <v>54</v>
      </c>
      <c r="E382" t="str">
        <f>_xlfn.XLOOKUP(BAREME_ABJ[[#This Row],[Famille]],Famille!B:B,Famille!A:A,"ERREUR")</f>
        <v>Entretien et aménagement du jardin</v>
      </c>
      <c r="F382" t="str">
        <f t="shared" si="21"/>
        <v>06</v>
      </c>
      <c r="G382" t="str">
        <f>_xlfn.XLOOKUP(BAREME_ABJ[[#This Row],[Type]],Type!B:B,Type!A:A,"ERREUR")</f>
        <v>Pots et contenants</v>
      </c>
      <c r="H382" t="str">
        <f t="shared" si="22"/>
        <v>04</v>
      </c>
      <c r="I382" s="1" t="str">
        <f>_xlfn.XLOOKUP(BAREME_ABJ[[#This Row],[Matériau]],Materiau[Code],Materiau[Libellé],"ERREUR")</f>
        <v>Métal (&gt;50%)</v>
      </c>
      <c r="J382" t="str">
        <f t="shared" si="23"/>
        <v>05</v>
      </c>
      <c r="K382" t="str">
        <f>_xlfn.XLOOKUP(BAREME_ABJ[[#This Row],[Caractéristique]],Caractéristique!B:B,Caractéristique!A:A,"ERREUR")</f>
        <v>compris entre 3 kg et 5 kg exclus</v>
      </c>
      <c r="L38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3 kg et 5 kg exclus</v>
      </c>
    </row>
    <row r="383" spans="1:12" x14ac:dyDescent="0.25">
      <c r="A383" s="3">
        <v>54060406</v>
      </c>
      <c r="B383" s="4">
        <v>7.0000000000000007E-2</v>
      </c>
      <c r="C383" s="5" t="s">
        <v>13</v>
      </c>
      <c r="D383" t="str">
        <f t="shared" si="20"/>
        <v>54</v>
      </c>
      <c r="E383" t="str">
        <f>_xlfn.XLOOKUP(BAREME_ABJ[[#This Row],[Famille]],Famille!B:B,Famille!A:A,"ERREUR")</f>
        <v>Entretien et aménagement du jardin</v>
      </c>
      <c r="F383" t="str">
        <f t="shared" si="21"/>
        <v>06</v>
      </c>
      <c r="G383" t="str">
        <f>_xlfn.XLOOKUP(BAREME_ABJ[[#This Row],[Type]],Type!B:B,Type!A:A,"ERREUR")</f>
        <v>Pots et contenants</v>
      </c>
      <c r="H383" t="str">
        <f t="shared" si="22"/>
        <v>04</v>
      </c>
      <c r="I383" s="1" t="str">
        <f>_xlfn.XLOOKUP(BAREME_ABJ[[#This Row],[Matériau]],Materiau[Code],Materiau[Libellé],"ERREUR")</f>
        <v>Métal (&gt;50%)</v>
      </c>
      <c r="J383" t="str">
        <f t="shared" si="23"/>
        <v>06</v>
      </c>
      <c r="K383" t="str">
        <f>_xlfn.XLOOKUP(BAREME_ABJ[[#This Row],[Caractéristique]],Caractéristique!B:B,Caractéristique!A:A,"ERREUR")</f>
        <v>compris entre 5 kg et 7 kg exclus</v>
      </c>
      <c r="L38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5 kg et 7 kg exclus</v>
      </c>
    </row>
    <row r="384" spans="1:12" x14ac:dyDescent="0.25">
      <c r="A384" s="3">
        <v>54060407</v>
      </c>
      <c r="B384" s="4">
        <v>0.1</v>
      </c>
      <c r="C384" s="5" t="s">
        <v>13</v>
      </c>
      <c r="D384" t="str">
        <f t="shared" si="20"/>
        <v>54</v>
      </c>
      <c r="E384" t="str">
        <f>_xlfn.XLOOKUP(BAREME_ABJ[[#This Row],[Famille]],Famille!B:B,Famille!A:A,"ERREUR")</f>
        <v>Entretien et aménagement du jardin</v>
      </c>
      <c r="F384" t="str">
        <f t="shared" si="21"/>
        <v>06</v>
      </c>
      <c r="G384" t="str">
        <f>_xlfn.XLOOKUP(BAREME_ABJ[[#This Row],[Type]],Type!B:B,Type!A:A,"ERREUR")</f>
        <v>Pots et contenants</v>
      </c>
      <c r="H384" t="str">
        <f t="shared" si="22"/>
        <v>04</v>
      </c>
      <c r="I384" s="1" t="str">
        <f>_xlfn.XLOOKUP(BAREME_ABJ[[#This Row],[Matériau]],Materiau[Code],Materiau[Libellé],"ERREUR")</f>
        <v>Métal (&gt;50%)</v>
      </c>
      <c r="J384" t="str">
        <f t="shared" si="23"/>
        <v>07</v>
      </c>
      <c r="K384" t="str">
        <f>_xlfn.XLOOKUP(BAREME_ABJ[[#This Row],[Caractéristique]],Caractéristique!B:B,Caractéristique!A:A,"ERREUR")</f>
        <v>compris entre 7 kg et 10 kg exclus</v>
      </c>
      <c r="L38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7 kg et 10 kg exclus</v>
      </c>
    </row>
    <row r="385" spans="1:12" x14ac:dyDescent="0.25">
      <c r="A385" s="3">
        <v>54060408</v>
      </c>
      <c r="B385" s="4">
        <v>0.15</v>
      </c>
      <c r="C385" s="5" t="s">
        <v>13</v>
      </c>
      <c r="D385" t="str">
        <f t="shared" si="20"/>
        <v>54</v>
      </c>
      <c r="E385" t="str">
        <f>_xlfn.XLOOKUP(BAREME_ABJ[[#This Row],[Famille]],Famille!B:B,Famille!A:A,"ERREUR")</f>
        <v>Entretien et aménagement du jardin</v>
      </c>
      <c r="F385" t="str">
        <f t="shared" si="21"/>
        <v>06</v>
      </c>
      <c r="G385" t="str">
        <f>_xlfn.XLOOKUP(BAREME_ABJ[[#This Row],[Type]],Type!B:B,Type!A:A,"ERREUR")</f>
        <v>Pots et contenants</v>
      </c>
      <c r="H385" t="str">
        <f t="shared" si="22"/>
        <v>04</v>
      </c>
      <c r="I385" s="1" t="str">
        <f>_xlfn.XLOOKUP(BAREME_ABJ[[#This Row],[Matériau]],Materiau[Code],Materiau[Libellé],"ERREUR")</f>
        <v>Métal (&gt;50%)</v>
      </c>
      <c r="J385" t="str">
        <f t="shared" si="23"/>
        <v>08</v>
      </c>
      <c r="K385" t="str">
        <f>_xlfn.XLOOKUP(BAREME_ABJ[[#This Row],[Caractéristique]],Caractéristique!B:B,Caractéristique!A:A,"ERREUR")</f>
        <v>compris entre 10 kg et 15 kg exclus</v>
      </c>
      <c r="L38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10 kg et 15 kg exclus</v>
      </c>
    </row>
    <row r="386" spans="1:12" x14ac:dyDescent="0.25">
      <c r="A386" s="3">
        <v>54060409</v>
      </c>
      <c r="B386" s="4">
        <v>0.2</v>
      </c>
      <c r="C386" s="5" t="s">
        <v>13</v>
      </c>
      <c r="D386" t="str">
        <f t="shared" ref="D386:D409" si="24">MID(A386,1,2)</f>
        <v>54</v>
      </c>
      <c r="E386" t="str">
        <f>_xlfn.XLOOKUP(BAREME_ABJ[[#This Row],[Famille]],Famille!B:B,Famille!A:A,"ERREUR")</f>
        <v>Entretien et aménagement du jardin</v>
      </c>
      <c r="F386" t="str">
        <f t="shared" ref="F386:F409" si="25">MID(A386,3,2)</f>
        <v>06</v>
      </c>
      <c r="G386" t="str">
        <f>_xlfn.XLOOKUP(BAREME_ABJ[[#This Row],[Type]],Type!B:B,Type!A:A,"ERREUR")</f>
        <v>Pots et contenants</v>
      </c>
      <c r="H386" t="str">
        <f t="shared" ref="H386:H409" si="26">MID(A386,5,2)</f>
        <v>04</v>
      </c>
      <c r="I386" s="1" t="str">
        <f>_xlfn.XLOOKUP(BAREME_ABJ[[#This Row],[Matériau]],Materiau[Code],Materiau[Libellé],"ERREUR")</f>
        <v>Métal (&gt;50%)</v>
      </c>
      <c r="J386" t="str">
        <f t="shared" ref="J386:J409" si="27">MID(A386,7,2)</f>
        <v>09</v>
      </c>
      <c r="K386" t="str">
        <f>_xlfn.XLOOKUP(BAREME_ABJ[[#This Row],[Caractéristique]],Caractéristique!B:B,Caractéristique!A:A,"ERREUR")</f>
        <v>compris entre 15 kg et 20 kg exclus</v>
      </c>
      <c r="L38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compris entre 15 kg et 20 kg exclus</v>
      </c>
    </row>
    <row r="387" spans="1:12" x14ac:dyDescent="0.25">
      <c r="A387" s="3">
        <v>54060415</v>
      </c>
      <c r="B387" s="4">
        <v>0.3</v>
      </c>
      <c r="C387" s="5" t="s">
        <v>13</v>
      </c>
      <c r="D387" t="str">
        <f t="shared" si="24"/>
        <v>54</v>
      </c>
      <c r="E387" t="str">
        <f>_xlfn.XLOOKUP(BAREME_ABJ[[#This Row],[Famille]],Famille!B:B,Famille!A:A,"ERREUR")</f>
        <v>Entretien et aménagement du jardin</v>
      </c>
      <c r="F387" t="str">
        <f t="shared" si="25"/>
        <v>06</v>
      </c>
      <c r="G387" t="str">
        <f>_xlfn.XLOOKUP(BAREME_ABJ[[#This Row],[Type]],Type!B:B,Type!A:A,"ERREUR")</f>
        <v>Pots et contenants</v>
      </c>
      <c r="H387" t="str">
        <f t="shared" si="26"/>
        <v>04</v>
      </c>
      <c r="I387" s="1" t="str">
        <f>_xlfn.XLOOKUP(BAREME_ABJ[[#This Row],[Matériau]],Materiau[Code],Materiau[Libellé],"ERREUR")</f>
        <v>Métal (&gt;50%)</v>
      </c>
      <c r="J387" t="str">
        <f t="shared" si="27"/>
        <v>15</v>
      </c>
      <c r="K387" t="str">
        <f>_xlfn.XLOOKUP(BAREME_ABJ[[#This Row],[Caractéristique]],Caractéristique!B:B,Caractéristique!A:A,"ERREUR")</f>
        <v>plus de 20 kg</v>
      </c>
      <c r="L38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Métal (&gt;50%) &gt; plus de 20 kg</v>
      </c>
    </row>
    <row r="388" spans="1:12" x14ac:dyDescent="0.25">
      <c r="A388" s="3">
        <v>54060500</v>
      </c>
      <c r="B388" s="4">
        <v>130</v>
      </c>
      <c r="C388" s="5" t="s">
        <v>12</v>
      </c>
      <c r="D388" t="str">
        <f t="shared" si="24"/>
        <v>54</v>
      </c>
      <c r="E388" t="str">
        <f>_xlfn.XLOOKUP(BAREME_ABJ[[#This Row],[Famille]],Famille!B:B,Famille!A:A,"ERREUR")</f>
        <v>Entretien et aménagement du jardin</v>
      </c>
      <c r="F388" t="str">
        <f t="shared" si="25"/>
        <v>06</v>
      </c>
      <c r="G388" t="str">
        <f>_xlfn.XLOOKUP(BAREME_ABJ[[#This Row],[Type]],Type!B:B,Type!A:A,"ERREUR")</f>
        <v>Pots et contenants</v>
      </c>
      <c r="H388" t="str">
        <f t="shared" si="26"/>
        <v>05</v>
      </c>
      <c r="I388" s="1" t="str">
        <f>_xlfn.XLOOKUP(BAREME_ABJ[[#This Row],[Matériau]],Materiau[Code],Materiau[Libellé],"ERREUR")</f>
        <v>Plastiques monomatériau (&gt;90%)</v>
      </c>
      <c r="J388" t="str">
        <f t="shared" si="27"/>
        <v>00</v>
      </c>
      <c r="K388" t="str">
        <f>_xlfn.XLOOKUP(BAREME_ABJ[[#This Row],[Caractéristique]],Caractéristique!B:B,Caractéristique!A:A,"ERREUR")</f>
        <v>au poids</v>
      </c>
      <c r="L38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au poids</v>
      </c>
    </row>
    <row r="389" spans="1:12" x14ac:dyDescent="0.25">
      <c r="A389" s="3">
        <v>54060501</v>
      </c>
      <c r="B389" s="4">
        <v>0.03</v>
      </c>
      <c r="C389" s="5" t="s">
        <v>13</v>
      </c>
      <c r="D389" t="str">
        <f t="shared" si="24"/>
        <v>54</v>
      </c>
      <c r="E389" t="str">
        <f>_xlfn.XLOOKUP(BAREME_ABJ[[#This Row],[Famille]],Famille!B:B,Famille!A:A,"ERREUR")</f>
        <v>Entretien et aménagement du jardin</v>
      </c>
      <c r="F389" t="str">
        <f t="shared" si="25"/>
        <v>06</v>
      </c>
      <c r="G389" t="str">
        <f>_xlfn.XLOOKUP(BAREME_ABJ[[#This Row],[Type]],Type!B:B,Type!A:A,"ERREUR")</f>
        <v>Pots et contenants</v>
      </c>
      <c r="H389" t="str">
        <f t="shared" si="26"/>
        <v>05</v>
      </c>
      <c r="I389" s="1" t="str">
        <f>_xlfn.XLOOKUP(BAREME_ABJ[[#This Row],[Matériau]],Materiau[Code],Materiau[Libellé],"ERREUR")</f>
        <v>Plastiques monomatériau (&gt;90%)</v>
      </c>
      <c r="J389" t="str">
        <f t="shared" si="27"/>
        <v>01</v>
      </c>
      <c r="K389" t="str">
        <f>_xlfn.XLOOKUP(BAREME_ABJ[[#This Row],[Caractéristique]],Caractéristique!B:B,Caractéristique!A:A,"ERREUR")</f>
        <v>inférieur strictement à 0,5 kg</v>
      </c>
      <c r="L38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inférieur strictement à 0,5 kg</v>
      </c>
    </row>
    <row r="390" spans="1:12" x14ac:dyDescent="0.25">
      <c r="A390" s="3">
        <v>54060502</v>
      </c>
      <c r="B390" s="4">
        <v>0.1</v>
      </c>
      <c r="C390" s="5" t="s">
        <v>13</v>
      </c>
      <c r="D390" t="str">
        <f t="shared" si="24"/>
        <v>54</v>
      </c>
      <c r="E390" t="str">
        <f>_xlfn.XLOOKUP(BAREME_ABJ[[#This Row],[Famille]],Famille!B:B,Famille!A:A,"ERREUR")</f>
        <v>Entretien et aménagement du jardin</v>
      </c>
      <c r="F390" t="str">
        <f t="shared" si="25"/>
        <v>06</v>
      </c>
      <c r="G390" t="str">
        <f>_xlfn.XLOOKUP(BAREME_ABJ[[#This Row],[Type]],Type!B:B,Type!A:A,"ERREUR")</f>
        <v>Pots et contenants</v>
      </c>
      <c r="H390" t="str">
        <f t="shared" si="26"/>
        <v>05</v>
      </c>
      <c r="I390" s="1" t="str">
        <f>_xlfn.XLOOKUP(BAREME_ABJ[[#This Row],[Matériau]],Materiau[Code],Materiau[Libellé],"ERREUR")</f>
        <v>Plastiques monomatériau (&gt;90%)</v>
      </c>
      <c r="J390" t="str">
        <f t="shared" si="27"/>
        <v>02</v>
      </c>
      <c r="K390" t="str">
        <f>_xlfn.XLOOKUP(BAREME_ABJ[[#This Row],[Caractéristique]],Caractéristique!B:B,Caractéristique!A:A,"ERREUR")</f>
        <v>compris entre 0,5 kg et 1 kg exclus</v>
      </c>
      <c r="L39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0,5 kg et 1 kg exclus</v>
      </c>
    </row>
    <row r="391" spans="1:12" x14ac:dyDescent="0.25">
      <c r="A391" s="3">
        <v>54060503</v>
      </c>
      <c r="B391" s="4">
        <v>0.2</v>
      </c>
      <c r="C391" s="5" t="s">
        <v>13</v>
      </c>
      <c r="D391" t="str">
        <f t="shared" si="24"/>
        <v>54</v>
      </c>
      <c r="E391" t="str">
        <f>_xlfn.XLOOKUP(BAREME_ABJ[[#This Row],[Famille]],Famille!B:B,Famille!A:A,"ERREUR")</f>
        <v>Entretien et aménagement du jardin</v>
      </c>
      <c r="F391" t="str">
        <f t="shared" si="25"/>
        <v>06</v>
      </c>
      <c r="G391" t="str">
        <f>_xlfn.XLOOKUP(BAREME_ABJ[[#This Row],[Type]],Type!B:B,Type!A:A,"ERREUR")</f>
        <v>Pots et contenants</v>
      </c>
      <c r="H391" t="str">
        <f t="shared" si="26"/>
        <v>05</v>
      </c>
      <c r="I391" s="1" t="str">
        <f>_xlfn.XLOOKUP(BAREME_ABJ[[#This Row],[Matériau]],Materiau[Code],Materiau[Libellé],"ERREUR")</f>
        <v>Plastiques monomatériau (&gt;90%)</v>
      </c>
      <c r="J391" t="str">
        <f t="shared" si="27"/>
        <v>03</v>
      </c>
      <c r="K391" t="str">
        <f>_xlfn.XLOOKUP(BAREME_ABJ[[#This Row],[Caractéristique]],Caractéristique!B:B,Caractéristique!A:A,"ERREUR")</f>
        <v>compris entre 1 kg et 2 kg exclus</v>
      </c>
      <c r="L39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1 kg et 2 kg exclus</v>
      </c>
    </row>
    <row r="392" spans="1:12" x14ac:dyDescent="0.25">
      <c r="A392" s="3">
        <v>54060504</v>
      </c>
      <c r="B392" s="4">
        <v>0.33</v>
      </c>
      <c r="C392" s="5" t="s">
        <v>13</v>
      </c>
      <c r="D392" t="str">
        <f t="shared" si="24"/>
        <v>54</v>
      </c>
      <c r="E392" t="str">
        <f>_xlfn.XLOOKUP(BAREME_ABJ[[#This Row],[Famille]],Famille!B:B,Famille!A:A,"ERREUR")</f>
        <v>Entretien et aménagement du jardin</v>
      </c>
      <c r="F392" t="str">
        <f t="shared" si="25"/>
        <v>06</v>
      </c>
      <c r="G392" t="str">
        <f>_xlfn.XLOOKUP(BAREME_ABJ[[#This Row],[Type]],Type!B:B,Type!A:A,"ERREUR")</f>
        <v>Pots et contenants</v>
      </c>
      <c r="H392" t="str">
        <f t="shared" si="26"/>
        <v>05</v>
      </c>
      <c r="I392" s="1" t="str">
        <f>_xlfn.XLOOKUP(BAREME_ABJ[[#This Row],[Matériau]],Materiau[Code],Materiau[Libellé],"ERREUR")</f>
        <v>Plastiques monomatériau (&gt;90%)</v>
      </c>
      <c r="J392" t="str">
        <f t="shared" si="27"/>
        <v>04</v>
      </c>
      <c r="K392" t="str">
        <f>_xlfn.XLOOKUP(BAREME_ABJ[[#This Row],[Caractéristique]],Caractéristique!B:B,Caractéristique!A:A,"ERREUR")</f>
        <v>compris entre 2 kg et 3 kg exclus</v>
      </c>
      <c r="L39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2 kg et 3 kg exclus</v>
      </c>
    </row>
    <row r="393" spans="1:12" x14ac:dyDescent="0.25">
      <c r="A393" s="3">
        <v>54060505</v>
      </c>
      <c r="B393" s="4">
        <v>0.52</v>
      </c>
      <c r="C393" s="5" t="s">
        <v>13</v>
      </c>
      <c r="D393" t="str">
        <f t="shared" si="24"/>
        <v>54</v>
      </c>
      <c r="E393" t="str">
        <f>_xlfn.XLOOKUP(BAREME_ABJ[[#This Row],[Famille]],Famille!B:B,Famille!A:A,"ERREUR")</f>
        <v>Entretien et aménagement du jardin</v>
      </c>
      <c r="F393" t="str">
        <f t="shared" si="25"/>
        <v>06</v>
      </c>
      <c r="G393" t="str">
        <f>_xlfn.XLOOKUP(BAREME_ABJ[[#This Row],[Type]],Type!B:B,Type!A:A,"ERREUR")</f>
        <v>Pots et contenants</v>
      </c>
      <c r="H393" t="str">
        <f t="shared" si="26"/>
        <v>05</v>
      </c>
      <c r="I393" s="1" t="str">
        <f>_xlfn.XLOOKUP(BAREME_ABJ[[#This Row],[Matériau]],Materiau[Code],Materiau[Libellé],"ERREUR")</f>
        <v>Plastiques monomatériau (&gt;90%)</v>
      </c>
      <c r="J393" t="str">
        <f t="shared" si="27"/>
        <v>05</v>
      </c>
      <c r="K393" t="str">
        <f>_xlfn.XLOOKUP(BAREME_ABJ[[#This Row],[Caractéristique]],Caractéristique!B:B,Caractéristique!A:A,"ERREUR")</f>
        <v>compris entre 3 kg et 5 kg exclus</v>
      </c>
      <c r="L39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3 kg et 5 kg exclus</v>
      </c>
    </row>
    <row r="394" spans="1:12" x14ac:dyDescent="0.25">
      <c r="A394" s="3">
        <v>54060506</v>
      </c>
      <c r="B394" s="4">
        <v>0.91</v>
      </c>
      <c r="C394" s="5" t="s">
        <v>13</v>
      </c>
      <c r="D394" t="str">
        <f t="shared" si="24"/>
        <v>54</v>
      </c>
      <c r="E394" t="str">
        <f>_xlfn.XLOOKUP(BAREME_ABJ[[#This Row],[Famille]],Famille!B:B,Famille!A:A,"ERREUR")</f>
        <v>Entretien et aménagement du jardin</v>
      </c>
      <c r="F394" t="str">
        <f t="shared" si="25"/>
        <v>06</v>
      </c>
      <c r="G394" t="str">
        <f>_xlfn.XLOOKUP(BAREME_ABJ[[#This Row],[Type]],Type!B:B,Type!A:A,"ERREUR")</f>
        <v>Pots et contenants</v>
      </c>
      <c r="H394" t="str">
        <f t="shared" si="26"/>
        <v>05</v>
      </c>
      <c r="I394" s="1" t="str">
        <f>_xlfn.XLOOKUP(BAREME_ABJ[[#This Row],[Matériau]],Materiau[Code],Materiau[Libellé],"ERREUR")</f>
        <v>Plastiques monomatériau (&gt;90%)</v>
      </c>
      <c r="J394" t="str">
        <f t="shared" si="27"/>
        <v>06</v>
      </c>
      <c r="K394" t="str">
        <f>_xlfn.XLOOKUP(BAREME_ABJ[[#This Row],[Caractéristique]],Caractéristique!B:B,Caractéristique!A:A,"ERREUR")</f>
        <v>compris entre 5 kg et 7 kg exclus</v>
      </c>
      <c r="L39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5 kg et 7 kg exclus</v>
      </c>
    </row>
    <row r="395" spans="1:12" x14ac:dyDescent="0.25">
      <c r="A395" s="3">
        <v>54060507</v>
      </c>
      <c r="B395" s="4">
        <v>1.3</v>
      </c>
      <c r="C395" s="5" t="s">
        <v>13</v>
      </c>
      <c r="D395" t="str">
        <f t="shared" si="24"/>
        <v>54</v>
      </c>
      <c r="E395" t="str">
        <f>_xlfn.XLOOKUP(BAREME_ABJ[[#This Row],[Famille]],Famille!B:B,Famille!A:A,"ERREUR")</f>
        <v>Entretien et aménagement du jardin</v>
      </c>
      <c r="F395" t="str">
        <f t="shared" si="25"/>
        <v>06</v>
      </c>
      <c r="G395" t="str">
        <f>_xlfn.XLOOKUP(BAREME_ABJ[[#This Row],[Type]],Type!B:B,Type!A:A,"ERREUR")</f>
        <v>Pots et contenants</v>
      </c>
      <c r="H395" t="str">
        <f t="shared" si="26"/>
        <v>05</v>
      </c>
      <c r="I395" s="1" t="str">
        <f>_xlfn.XLOOKUP(BAREME_ABJ[[#This Row],[Matériau]],Materiau[Code],Materiau[Libellé],"ERREUR")</f>
        <v>Plastiques monomatériau (&gt;90%)</v>
      </c>
      <c r="J395" t="str">
        <f t="shared" si="27"/>
        <v>07</v>
      </c>
      <c r="K395" t="str">
        <f>_xlfn.XLOOKUP(BAREME_ABJ[[#This Row],[Caractéristique]],Caractéristique!B:B,Caractéristique!A:A,"ERREUR")</f>
        <v>compris entre 7 kg et 10 kg exclus</v>
      </c>
      <c r="L39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7 kg et 10 kg exclus</v>
      </c>
    </row>
    <row r="396" spans="1:12" x14ac:dyDescent="0.25">
      <c r="A396" s="3">
        <v>54060508</v>
      </c>
      <c r="B396" s="4">
        <v>1.95</v>
      </c>
      <c r="C396" s="5" t="s">
        <v>13</v>
      </c>
      <c r="D396" t="str">
        <f t="shared" si="24"/>
        <v>54</v>
      </c>
      <c r="E396" t="str">
        <f>_xlfn.XLOOKUP(BAREME_ABJ[[#This Row],[Famille]],Famille!B:B,Famille!A:A,"ERREUR")</f>
        <v>Entretien et aménagement du jardin</v>
      </c>
      <c r="F396" t="str">
        <f t="shared" si="25"/>
        <v>06</v>
      </c>
      <c r="G396" t="str">
        <f>_xlfn.XLOOKUP(BAREME_ABJ[[#This Row],[Type]],Type!B:B,Type!A:A,"ERREUR")</f>
        <v>Pots et contenants</v>
      </c>
      <c r="H396" t="str">
        <f t="shared" si="26"/>
        <v>05</v>
      </c>
      <c r="I396" s="1" t="str">
        <f>_xlfn.XLOOKUP(BAREME_ABJ[[#This Row],[Matériau]],Materiau[Code],Materiau[Libellé],"ERREUR")</f>
        <v>Plastiques monomatériau (&gt;90%)</v>
      </c>
      <c r="J396" t="str">
        <f t="shared" si="27"/>
        <v>08</v>
      </c>
      <c r="K396" t="str">
        <f>_xlfn.XLOOKUP(BAREME_ABJ[[#This Row],[Caractéristique]],Caractéristique!B:B,Caractéristique!A:A,"ERREUR")</f>
        <v>compris entre 10 kg et 15 kg exclus</v>
      </c>
      <c r="L39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10 kg et 15 kg exclus</v>
      </c>
    </row>
    <row r="397" spans="1:12" x14ac:dyDescent="0.25">
      <c r="A397" s="3">
        <v>54060509</v>
      </c>
      <c r="B397" s="4">
        <v>2.6</v>
      </c>
      <c r="C397" s="5" t="s">
        <v>13</v>
      </c>
      <c r="D397" t="str">
        <f t="shared" si="24"/>
        <v>54</v>
      </c>
      <c r="E397" t="str">
        <f>_xlfn.XLOOKUP(BAREME_ABJ[[#This Row],[Famille]],Famille!B:B,Famille!A:A,"ERREUR")</f>
        <v>Entretien et aménagement du jardin</v>
      </c>
      <c r="F397" t="str">
        <f t="shared" si="25"/>
        <v>06</v>
      </c>
      <c r="G397" t="str">
        <f>_xlfn.XLOOKUP(BAREME_ABJ[[#This Row],[Type]],Type!B:B,Type!A:A,"ERREUR")</f>
        <v>Pots et contenants</v>
      </c>
      <c r="H397" t="str">
        <f t="shared" si="26"/>
        <v>05</v>
      </c>
      <c r="I397" s="1" t="str">
        <f>_xlfn.XLOOKUP(BAREME_ABJ[[#This Row],[Matériau]],Materiau[Code],Materiau[Libellé],"ERREUR")</f>
        <v>Plastiques monomatériau (&gt;90%)</v>
      </c>
      <c r="J397" t="str">
        <f t="shared" si="27"/>
        <v>09</v>
      </c>
      <c r="K397" t="str">
        <f>_xlfn.XLOOKUP(BAREME_ABJ[[#This Row],[Caractéristique]],Caractéristique!B:B,Caractéristique!A:A,"ERREUR")</f>
        <v>compris entre 15 kg et 20 kg exclus</v>
      </c>
      <c r="L39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compris entre 15 kg et 20 kg exclus</v>
      </c>
    </row>
    <row r="398" spans="1:12" x14ac:dyDescent="0.25">
      <c r="A398" s="3">
        <v>54060515</v>
      </c>
      <c r="B398" s="4">
        <v>3.9</v>
      </c>
      <c r="C398" s="5" t="s">
        <v>13</v>
      </c>
      <c r="D398" t="str">
        <f t="shared" si="24"/>
        <v>54</v>
      </c>
      <c r="E398" t="str">
        <f>_xlfn.XLOOKUP(BAREME_ABJ[[#This Row],[Famille]],Famille!B:B,Famille!A:A,"ERREUR")</f>
        <v>Entretien et aménagement du jardin</v>
      </c>
      <c r="F398" t="str">
        <f t="shared" si="25"/>
        <v>06</v>
      </c>
      <c r="G398" t="str">
        <f>_xlfn.XLOOKUP(BAREME_ABJ[[#This Row],[Type]],Type!B:B,Type!A:A,"ERREUR")</f>
        <v>Pots et contenants</v>
      </c>
      <c r="H398" t="str">
        <f t="shared" si="26"/>
        <v>05</v>
      </c>
      <c r="I398" s="1" t="str">
        <f>_xlfn.XLOOKUP(BAREME_ABJ[[#This Row],[Matériau]],Materiau[Code],Materiau[Libellé],"ERREUR")</f>
        <v>Plastiques monomatériau (&gt;90%)</v>
      </c>
      <c r="J398" t="str">
        <f t="shared" si="27"/>
        <v>15</v>
      </c>
      <c r="K398" t="str">
        <f>_xlfn.XLOOKUP(BAREME_ABJ[[#This Row],[Caractéristique]],Caractéristique!B:B,Caractéristique!A:A,"ERREUR")</f>
        <v>plus de 20 kg</v>
      </c>
      <c r="L39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Plastiques monomatériau (&gt;90%) &gt; plus de 20 kg</v>
      </c>
    </row>
    <row r="399" spans="1:12" x14ac:dyDescent="0.25">
      <c r="A399" s="3">
        <v>54060600</v>
      </c>
      <c r="B399" s="4">
        <v>50</v>
      </c>
      <c r="C399" s="5" t="s">
        <v>12</v>
      </c>
      <c r="D399" t="str">
        <f t="shared" si="24"/>
        <v>54</v>
      </c>
      <c r="E399" t="str">
        <f>_xlfn.XLOOKUP(BAREME_ABJ[[#This Row],[Famille]],Famille!B:B,Famille!A:A,"ERREUR")</f>
        <v>Entretien et aménagement du jardin</v>
      </c>
      <c r="F399" t="str">
        <f t="shared" si="25"/>
        <v>06</v>
      </c>
      <c r="G399" t="str">
        <f>_xlfn.XLOOKUP(BAREME_ABJ[[#This Row],[Type]],Type!B:B,Type!A:A,"ERREUR")</f>
        <v>Pots et contenants</v>
      </c>
      <c r="H399" t="str">
        <f t="shared" si="26"/>
        <v>06</v>
      </c>
      <c r="I399" s="1" t="str">
        <f>_xlfn.XLOOKUP(BAREME_ABJ[[#This Row],[Matériau]],Materiau[Code],Materiau[Libellé],"ERREUR")</f>
        <v>Textiles &amp; biosourcés (&gt;90%)</v>
      </c>
      <c r="J399" t="str">
        <f t="shared" si="27"/>
        <v>00</v>
      </c>
      <c r="K399" t="str">
        <f>_xlfn.XLOOKUP(BAREME_ABJ[[#This Row],[Caractéristique]],Caractéristique!B:B,Caractéristique!A:A,"ERREUR")</f>
        <v>au poids</v>
      </c>
      <c r="L39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au poids</v>
      </c>
    </row>
    <row r="400" spans="1:12" x14ac:dyDescent="0.25">
      <c r="A400" s="3">
        <v>54060601</v>
      </c>
      <c r="B400" s="4">
        <v>0.01</v>
      </c>
      <c r="C400" s="5" t="s">
        <v>13</v>
      </c>
      <c r="D400" t="str">
        <f t="shared" si="24"/>
        <v>54</v>
      </c>
      <c r="E400" t="str">
        <f>_xlfn.XLOOKUP(BAREME_ABJ[[#This Row],[Famille]],Famille!B:B,Famille!A:A,"ERREUR")</f>
        <v>Entretien et aménagement du jardin</v>
      </c>
      <c r="F400" t="str">
        <f t="shared" si="25"/>
        <v>06</v>
      </c>
      <c r="G400" t="str">
        <f>_xlfn.XLOOKUP(BAREME_ABJ[[#This Row],[Type]],Type!B:B,Type!A:A,"ERREUR")</f>
        <v>Pots et contenants</v>
      </c>
      <c r="H400" t="str">
        <f t="shared" si="26"/>
        <v>06</v>
      </c>
      <c r="I400" s="1" t="str">
        <f>_xlfn.XLOOKUP(BAREME_ABJ[[#This Row],[Matériau]],Materiau[Code],Materiau[Libellé],"ERREUR")</f>
        <v>Textiles &amp; biosourcés (&gt;90%)</v>
      </c>
      <c r="J400" t="str">
        <f t="shared" si="27"/>
        <v>01</v>
      </c>
      <c r="K400" t="str">
        <f>_xlfn.XLOOKUP(BAREME_ABJ[[#This Row],[Caractéristique]],Caractéristique!B:B,Caractéristique!A:A,"ERREUR")</f>
        <v>inférieur strictement à 0,5 kg</v>
      </c>
      <c r="L400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inférieur strictement à 0,5 kg</v>
      </c>
    </row>
    <row r="401" spans="1:12" x14ac:dyDescent="0.25">
      <c r="A401" s="3">
        <v>54060602</v>
      </c>
      <c r="B401" s="4">
        <v>0.04</v>
      </c>
      <c r="C401" s="5" t="s">
        <v>13</v>
      </c>
      <c r="D401" t="str">
        <f t="shared" si="24"/>
        <v>54</v>
      </c>
      <c r="E401" t="str">
        <f>_xlfn.XLOOKUP(BAREME_ABJ[[#This Row],[Famille]],Famille!B:B,Famille!A:A,"ERREUR")</f>
        <v>Entretien et aménagement du jardin</v>
      </c>
      <c r="F401" t="str">
        <f t="shared" si="25"/>
        <v>06</v>
      </c>
      <c r="G401" t="str">
        <f>_xlfn.XLOOKUP(BAREME_ABJ[[#This Row],[Type]],Type!B:B,Type!A:A,"ERREUR")</f>
        <v>Pots et contenants</v>
      </c>
      <c r="H401" t="str">
        <f t="shared" si="26"/>
        <v>06</v>
      </c>
      <c r="I401" s="1" t="str">
        <f>_xlfn.XLOOKUP(BAREME_ABJ[[#This Row],[Matériau]],Materiau[Code],Materiau[Libellé],"ERREUR")</f>
        <v>Textiles &amp; biosourcés (&gt;90%)</v>
      </c>
      <c r="J401" t="str">
        <f t="shared" si="27"/>
        <v>02</v>
      </c>
      <c r="K401" t="str">
        <f>_xlfn.XLOOKUP(BAREME_ABJ[[#This Row],[Caractéristique]],Caractéristique!B:B,Caractéristique!A:A,"ERREUR")</f>
        <v>compris entre 0,5 kg et 1 kg exclus</v>
      </c>
      <c r="L401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0,5 kg et 1 kg exclus</v>
      </c>
    </row>
    <row r="402" spans="1:12" x14ac:dyDescent="0.25">
      <c r="A402" s="3">
        <v>54060603</v>
      </c>
      <c r="B402" s="4">
        <v>0.08</v>
      </c>
      <c r="C402" s="5" t="s">
        <v>13</v>
      </c>
      <c r="D402" t="str">
        <f t="shared" si="24"/>
        <v>54</v>
      </c>
      <c r="E402" t="str">
        <f>_xlfn.XLOOKUP(BAREME_ABJ[[#This Row],[Famille]],Famille!B:B,Famille!A:A,"ERREUR")</f>
        <v>Entretien et aménagement du jardin</v>
      </c>
      <c r="F402" t="str">
        <f t="shared" si="25"/>
        <v>06</v>
      </c>
      <c r="G402" t="str">
        <f>_xlfn.XLOOKUP(BAREME_ABJ[[#This Row],[Type]],Type!B:B,Type!A:A,"ERREUR")</f>
        <v>Pots et contenants</v>
      </c>
      <c r="H402" t="str">
        <f t="shared" si="26"/>
        <v>06</v>
      </c>
      <c r="I402" s="1" t="str">
        <f>_xlfn.XLOOKUP(BAREME_ABJ[[#This Row],[Matériau]],Materiau[Code],Materiau[Libellé],"ERREUR")</f>
        <v>Textiles &amp; biosourcés (&gt;90%)</v>
      </c>
      <c r="J402" t="str">
        <f t="shared" si="27"/>
        <v>03</v>
      </c>
      <c r="K402" t="str">
        <f>_xlfn.XLOOKUP(BAREME_ABJ[[#This Row],[Caractéristique]],Caractéristique!B:B,Caractéristique!A:A,"ERREUR")</f>
        <v>compris entre 1 kg et 2 kg exclus</v>
      </c>
      <c r="L402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1 kg et 2 kg exclus</v>
      </c>
    </row>
    <row r="403" spans="1:12" x14ac:dyDescent="0.25">
      <c r="A403" s="3">
        <v>54060604</v>
      </c>
      <c r="B403" s="4">
        <v>0.13</v>
      </c>
      <c r="C403" s="5" t="s">
        <v>13</v>
      </c>
      <c r="D403" t="str">
        <f t="shared" si="24"/>
        <v>54</v>
      </c>
      <c r="E403" t="str">
        <f>_xlfn.XLOOKUP(BAREME_ABJ[[#This Row],[Famille]],Famille!B:B,Famille!A:A,"ERREUR")</f>
        <v>Entretien et aménagement du jardin</v>
      </c>
      <c r="F403" t="str">
        <f t="shared" si="25"/>
        <v>06</v>
      </c>
      <c r="G403" t="str">
        <f>_xlfn.XLOOKUP(BAREME_ABJ[[#This Row],[Type]],Type!B:B,Type!A:A,"ERREUR")</f>
        <v>Pots et contenants</v>
      </c>
      <c r="H403" t="str">
        <f t="shared" si="26"/>
        <v>06</v>
      </c>
      <c r="I403" s="1" t="str">
        <f>_xlfn.XLOOKUP(BAREME_ABJ[[#This Row],[Matériau]],Materiau[Code],Materiau[Libellé],"ERREUR")</f>
        <v>Textiles &amp; biosourcés (&gt;90%)</v>
      </c>
      <c r="J403" t="str">
        <f t="shared" si="27"/>
        <v>04</v>
      </c>
      <c r="K403" t="str">
        <f>_xlfn.XLOOKUP(BAREME_ABJ[[#This Row],[Caractéristique]],Caractéristique!B:B,Caractéristique!A:A,"ERREUR")</f>
        <v>compris entre 2 kg et 3 kg exclus</v>
      </c>
      <c r="L403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2 kg et 3 kg exclus</v>
      </c>
    </row>
    <row r="404" spans="1:12" x14ac:dyDescent="0.25">
      <c r="A404" s="3">
        <v>54060605</v>
      </c>
      <c r="B404" s="4">
        <v>0.2</v>
      </c>
      <c r="C404" s="5" t="s">
        <v>13</v>
      </c>
      <c r="D404" t="str">
        <f t="shared" si="24"/>
        <v>54</v>
      </c>
      <c r="E404" t="str">
        <f>_xlfn.XLOOKUP(BAREME_ABJ[[#This Row],[Famille]],Famille!B:B,Famille!A:A,"ERREUR")</f>
        <v>Entretien et aménagement du jardin</v>
      </c>
      <c r="F404" t="str">
        <f t="shared" si="25"/>
        <v>06</v>
      </c>
      <c r="G404" t="str">
        <f>_xlfn.XLOOKUP(BAREME_ABJ[[#This Row],[Type]],Type!B:B,Type!A:A,"ERREUR")</f>
        <v>Pots et contenants</v>
      </c>
      <c r="H404" t="str">
        <f t="shared" si="26"/>
        <v>06</v>
      </c>
      <c r="I404" s="1" t="str">
        <f>_xlfn.XLOOKUP(BAREME_ABJ[[#This Row],[Matériau]],Materiau[Code],Materiau[Libellé],"ERREUR")</f>
        <v>Textiles &amp; biosourcés (&gt;90%)</v>
      </c>
      <c r="J404" t="str">
        <f t="shared" si="27"/>
        <v>05</v>
      </c>
      <c r="K404" t="str">
        <f>_xlfn.XLOOKUP(BAREME_ABJ[[#This Row],[Caractéristique]],Caractéristique!B:B,Caractéristique!A:A,"ERREUR")</f>
        <v>compris entre 3 kg et 5 kg exclus</v>
      </c>
      <c r="L404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3 kg et 5 kg exclus</v>
      </c>
    </row>
    <row r="405" spans="1:12" x14ac:dyDescent="0.25">
      <c r="A405" s="3">
        <v>54060606</v>
      </c>
      <c r="B405" s="4">
        <v>0.35</v>
      </c>
      <c r="C405" s="5" t="s">
        <v>13</v>
      </c>
      <c r="D405" t="str">
        <f t="shared" si="24"/>
        <v>54</v>
      </c>
      <c r="E405" t="str">
        <f>_xlfn.XLOOKUP(BAREME_ABJ[[#This Row],[Famille]],Famille!B:B,Famille!A:A,"ERREUR")</f>
        <v>Entretien et aménagement du jardin</v>
      </c>
      <c r="F405" t="str">
        <f t="shared" si="25"/>
        <v>06</v>
      </c>
      <c r="G405" t="str">
        <f>_xlfn.XLOOKUP(BAREME_ABJ[[#This Row],[Type]],Type!B:B,Type!A:A,"ERREUR")</f>
        <v>Pots et contenants</v>
      </c>
      <c r="H405" t="str">
        <f t="shared" si="26"/>
        <v>06</v>
      </c>
      <c r="I405" s="1" t="str">
        <f>_xlfn.XLOOKUP(BAREME_ABJ[[#This Row],[Matériau]],Materiau[Code],Materiau[Libellé],"ERREUR")</f>
        <v>Textiles &amp; biosourcés (&gt;90%)</v>
      </c>
      <c r="J405" t="str">
        <f t="shared" si="27"/>
        <v>06</v>
      </c>
      <c r="K405" t="str">
        <f>_xlfn.XLOOKUP(BAREME_ABJ[[#This Row],[Caractéristique]],Caractéristique!B:B,Caractéristique!A:A,"ERREUR")</f>
        <v>compris entre 5 kg et 7 kg exclus</v>
      </c>
      <c r="L405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5 kg et 7 kg exclus</v>
      </c>
    </row>
    <row r="406" spans="1:12" x14ac:dyDescent="0.25">
      <c r="A406" s="3">
        <v>54060607</v>
      </c>
      <c r="B406" s="4">
        <v>0.5</v>
      </c>
      <c r="C406" s="5" t="s">
        <v>13</v>
      </c>
      <c r="D406" t="str">
        <f t="shared" si="24"/>
        <v>54</v>
      </c>
      <c r="E406" t="str">
        <f>_xlfn.XLOOKUP(BAREME_ABJ[[#This Row],[Famille]],Famille!B:B,Famille!A:A,"ERREUR")</f>
        <v>Entretien et aménagement du jardin</v>
      </c>
      <c r="F406" t="str">
        <f t="shared" si="25"/>
        <v>06</v>
      </c>
      <c r="G406" t="str">
        <f>_xlfn.XLOOKUP(BAREME_ABJ[[#This Row],[Type]],Type!B:B,Type!A:A,"ERREUR")</f>
        <v>Pots et contenants</v>
      </c>
      <c r="H406" t="str">
        <f t="shared" si="26"/>
        <v>06</v>
      </c>
      <c r="I406" s="1" t="str">
        <f>_xlfn.XLOOKUP(BAREME_ABJ[[#This Row],[Matériau]],Materiau[Code],Materiau[Libellé],"ERREUR")</f>
        <v>Textiles &amp; biosourcés (&gt;90%)</v>
      </c>
      <c r="J406" t="str">
        <f t="shared" si="27"/>
        <v>07</v>
      </c>
      <c r="K406" t="str">
        <f>_xlfn.XLOOKUP(BAREME_ABJ[[#This Row],[Caractéristique]],Caractéristique!B:B,Caractéristique!A:A,"ERREUR")</f>
        <v>compris entre 7 kg et 10 kg exclus</v>
      </c>
      <c r="L406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7 kg et 10 kg exclus</v>
      </c>
    </row>
    <row r="407" spans="1:12" x14ac:dyDescent="0.25">
      <c r="A407" s="3">
        <v>54060608</v>
      </c>
      <c r="B407" s="4">
        <v>0.75</v>
      </c>
      <c r="C407" s="5" t="s">
        <v>13</v>
      </c>
      <c r="D407" t="str">
        <f t="shared" si="24"/>
        <v>54</v>
      </c>
      <c r="E407" t="str">
        <f>_xlfn.XLOOKUP(BAREME_ABJ[[#This Row],[Famille]],Famille!B:B,Famille!A:A,"ERREUR")</f>
        <v>Entretien et aménagement du jardin</v>
      </c>
      <c r="F407" t="str">
        <f t="shared" si="25"/>
        <v>06</v>
      </c>
      <c r="G407" t="str">
        <f>_xlfn.XLOOKUP(BAREME_ABJ[[#This Row],[Type]],Type!B:B,Type!A:A,"ERREUR")</f>
        <v>Pots et contenants</v>
      </c>
      <c r="H407" t="str">
        <f t="shared" si="26"/>
        <v>06</v>
      </c>
      <c r="I407" s="1" t="str">
        <f>_xlfn.XLOOKUP(BAREME_ABJ[[#This Row],[Matériau]],Materiau[Code],Materiau[Libellé],"ERREUR")</f>
        <v>Textiles &amp; biosourcés (&gt;90%)</v>
      </c>
      <c r="J407" t="str">
        <f t="shared" si="27"/>
        <v>08</v>
      </c>
      <c r="K407" t="str">
        <f>_xlfn.XLOOKUP(BAREME_ABJ[[#This Row],[Caractéristique]],Caractéristique!B:B,Caractéristique!A:A,"ERREUR")</f>
        <v>compris entre 10 kg et 15 kg exclus</v>
      </c>
      <c r="L407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10 kg et 15 kg exclus</v>
      </c>
    </row>
    <row r="408" spans="1:12" x14ac:dyDescent="0.25">
      <c r="A408" s="3">
        <v>54060609</v>
      </c>
      <c r="B408" s="4">
        <v>1</v>
      </c>
      <c r="C408" s="5" t="s">
        <v>13</v>
      </c>
      <c r="D408" t="str">
        <f t="shared" si="24"/>
        <v>54</v>
      </c>
      <c r="E408" t="str">
        <f>_xlfn.XLOOKUP(BAREME_ABJ[[#This Row],[Famille]],Famille!B:B,Famille!A:A,"ERREUR")</f>
        <v>Entretien et aménagement du jardin</v>
      </c>
      <c r="F408" t="str">
        <f t="shared" si="25"/>
        <v>06</v>
      </c>
      <c r="G408" t="str">
        <f>_xlfn.XLOOKUP(BAREME_ABJ[[#This Row],[Type]],Type!B:B,Type!A:A,"ERREUR")</f>
        <v>Pots et contenants</v>
      </c>
      <c r="H408" t="str">
        <f t="shared" si="26"/>
        <v>06</v>
      </c>
      <c r="I408" s="1" t="str">
        <f>_xlfn.XLOOKUP(BAREME_ABJ[[#This Row],[Matériau]],Materiau[Code],Materiau[Libellé],"ERREUR")</f>
        <v>Textiles &amp; biosourcés (&gt;90%)</v>
      </c>
      <c r="J408" t="str">
        <f t="shared" si="27"/>
        <v>09</v>
      </c>
      <c r="K408" t="str">
        <f>_xlfn.XLOOKUP(BAREME_ABJ[[#This Row],[Caractéristique]],Caractéristique!B:B,Caractéristique!A:A,"ERREUR")</f>
        <v>compris entre 15 kg et 20 kg exclus</v>
      </c>
      <c r="L408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compris entre 15 kg et 20 kg exclus</v>
      </c>
    </row>
    <row r="409" spans="1:12" x14ac:dyDescent="0.25">
      <c r="A409" s="3">
        <v>54060615</v>
      </c>
      <c r="B409" s="4">
        <v>1.5</v>
      </c>
      <c r="C409" s="5" t="s">
        <v>13</v>
      </c>
      <c r="D409" t="str">
        <f t="shared" si="24"/>
        <v>54</v>
      </c>
      <c r="E409" t="str">
        <f>_xlfn.XLOOKUP(BAREME_ABJ[[#This Row],[Famille]],Famille!B:B,Famille!A:A,"ERREUR")</f>
        <v>Entretien et aménagement du jardin</v>
      </c>
      <c r="F409" t="str">
        <f t="shared" si="25"/>
        <v>06</v>
      </c>
      <c r="G409" t="str">
        <f>_xlfn.XLOOKUP(BAREME_ABJ[[#This Row],[Type]],Type!B:B,Type!A:A,"ERREUR")</f>
        <v>Pots et contenants</v>
      </c>
      <c r="H409" t="str">
        <f t="shared" si="26"/>
        <v>06</v>
      </c>
      <c r="I409" s="1" t="str">
        <f>_xlfn.XLOOKUP(BAREME_ABJ[[#This Row],[Matériau]],Materiau[Code],Materiau[Libellé],"ERREUR")</f>
        <v>Textiles &amp; biosourcés (&gt;90%)</v>
      </c>
      <c r="J409" t="str">
        <f t="shared" si="27"/>
        <v>15</v>
      </c>
      <c r="K409" t="str">
        <f>_xlfn.XLOOKUP(BAREME_ABJ[[#This Row],[Caractéristique]],Caractéristique!B:B,Caractéristique!A:A,"ERREUR")</f>
        <v>plus de 20 kg</v>
      </c>
      <c r="L409" s="2" t="str">
        <f>CONCATENATE(BAREME_ABJ[[#This Row],[Libellé Famille]]," &gt; ",BAREME_ABJ[[#This Row],[Libellé Type]]," &gt; ",BAREME_ABJ[[#This Row],[Libellé Matériau]]," &gt; ",BAREME_ABJ[[#This Row],[Libellé Caractéristique]])</f>
        <v>Entretien et aménagement du jardin &gt; Pots et contenants &gt; Textiles &amp; biosourcés (&gt;90%) &gt; plus de 20 kg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15AF-E67E-48D2-91D2-2A929DD51598}">
  <dimension ref="A1:B3"/>
  <sheetViews>
    <sheetView workbookViewId="0"/>
  </sheetViews>
  <sheetFormatPr baseColWidth="10" defaultColWidth="11.42578125" defaultRowHeight="15" x14ac:dyDescent="0.25"/>
  <cols>
    <col min="1" max="1" width="33.7109375" bestFit="1" customWidth="1"/>
    <col min="2" max="2" width="7.85546875" bestFit="1" customWidth="1"/>
  </cols>
  <sheetData>
    <row r="1" spans="1:2" x14ac:dyDescent="0.25">
      <c r="A1" t="s">
        <v>11</v>
      </c>
      <c r="B1" t="s">
        <v>0</v>
      </c>
    </row>
    <row r="2" spans="1:2" x14ac:dyDescent="0.25">
      <c r="A2" s="1" t="s">
        <v>14</v>
      </c>
      <c r="B2" t="s">
        <v>15</v>
      </c>
    </row>
    <row r="3" spans="1:2" x14ac:dyDescent="0.25">
      <c r="A3" s="1" t="s">
        <v>16</v>
      </c>
      <c r="B3" t="s">
        <v>17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86B2-2AFB-465D-95D7-CA4BFC3F9F38}">
  <dimension ref="A1:B7"/>
  <sheetViews>
    <sheetView zoomScaleNormal="100" workbookViewId="0">
      <selection activeCell="A10" sqref="A10"/>
    </sheetView>
  </sheetViews>
  <sheetFormatPr baseColWidth="10" defaultColWidth="11.42578125" defaultRowHeight="15" x14ac:dyDescent="0.25"/>
  <cols>
    <col min="1" max="1" width="96.85546875" bestFit="1" customWidth="1"/>
    <col min="2" max="2" width="10.5703125" bestFit="1" customWidth="1"/>
  </cols>
  <sheetData>
    <row r="1" spans="1:2" x14ac:dyDescent="0.25">
      <c r="A1" t="s">
        <v>11</v>
      </c>
      <c r="B1" t="s">
        <v>18</v>
      </c>
    </row>
    <row r="2" spans="1:2" x14ac:dyDescent="0.25">
      <c r="A2" t="s">
        <v>62</v>
      </c>
      <c r="B2" s="1" t="s">
        <v>19</v>
      </c>
    </row>
    <row r="3" spans="1:2" x14ac:dyDescent="0.25">
      <c r="A3" t="s">
        <v>20</v>
      </c>
      <c r="B3" s="1" t="s">
        <v>21</v>
      </c>
    </row>
    <row r="4" spans="1:2" x14ac:dyDescent="0.25">
      <c r="A4" t="s">
        <v>22</v>
      </c>
      <c r="B4" s="1" t="s">
        <v>23</v>
      </c>
    </row>
    <row r="5" spans="1:2" x14ac:dyDescent="0.25">
      <c r="A5" t="s">
        <v>62</v>
      </c>
      <c r="B5" s="1" t="s">
        <v>24</v>
      </c>
    </row>
    <row r="6" spans="1:2" x14ac:dyDescent="0.25">
      <c r="A6" t="s">
        <v>25</v>
      </c>
      <c r="B6" s="1" t="s">
        <v>26</v>
      </c>
    </row>
    <row r="7" spans="1:2" x14ac:dyDescent="0.25">
      <c r="A7" t="s">
        <v>22</v>
      </c>
      <c r="B7" s="1" t="s">
        <v>27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0BBF-7682-4FB0-A401-8D8E90B6C328}">
  <dimension ref="A1:B7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30.5703125" bestFit="1" customWidth="1"/>
    <col min="2" max="2" width="7.85546875" bestFit="1" customWidth="1"/>
  </cols>
  <sheetData>
    <row r="1" spans="1:2" x14ac:dyDescent="0.25">
      <c r="A1" t="s">
        <v>11</v>
      </c>
      <c r="B1" t="s">
        <v>0</v>
      </c>
    </row>
    <row r="2" spans="1:2" x14ac:dyDescent="0.25">
      <c r="A2" t="s">
        <v>28</v>
      </c>
      <c r="B2" s="1" t="s">
        <v>19</v>
      </c>
    </row>
    <row r="3" spans="1:2" x14ac:dyDescent="0.25">
      <c r="A3" t="s">
        <v>29</v>
      </c>
      <c r="B3" s="1" t="s">
        <v>21</v>
      </c>
    </row>
    <row r="4" spans="1:2" x14ac:dyDescent="0.25">
      <c r="A4" t="s">
        <v>30</v>
      </c>
      <c r="B4" s="1" t="s">
        <v>23</v>
      </c>
    </row>
    <row r="5" spans="1:2" x14ac:dyDescent="0.25">
      <c r="A5" t="s">
        <v>31</v>
      </c>
      <c r="B5" s="1" t="s">
        <v>24</v>
      </c>
    </row>
    <row r="6" spans="1:2" x14ac:dyDescent="0.25">
      <c r="A6" t="s">
        <v>32</v>
      </c>
      <c r="B6" s="1" t="s">
        <v>26</v>
      </c>
    </row>
    <row r="7" spans="1:2" x14ac:dyDescent="0.25">
      <c r="A7" t="s">
        <v>33</v>
      </c>
      <c r="B7" s="1" t="s">
        <v>27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F688-4698-4D8B-994F-B1CC65DDC09E}">
  <dimension ref="A1:B18"/>
  <sheetViews>
    <sheetView workbookViewId="0"/>
  </sheetViews>
  <sheetFormatPr baseColWidth="10" defaultColWidth="11.42578125" defaultRowHeight="15" x14ac:dyDescent="0.25"/>
  <cols>
    <col min="1" max="1" width="31.85546875" bestFit="1" customWidth="1"/>
    <col min="2" max="2" width="7.85546875" bestFit="1" customWidth="1"/>
  </cols>
  <sheetData>
    <row r="1" spans="1:2" x14ac:dyDescent="0.25">
      <c r="A1" t="s">
        <v>11</v>
      </c>
      <c r="B1" t="s">
        <v>0</v>
      </c>
    </row>
    <row r="2" spans="1:2" x14ac:dyDescent="0.25">
      <c r="A2" s="1" t="s">
        <v>34</v>
      </c>
      <c r="B2" s="1" t="s">
        <v>35</v>
      </c>
    </row>
    <row r="3" spans="1:2" x14ac:dyDescent="0.25">
      <c r="A3" s="1" t="s">
        <v>36</v>
      </c>
      <c r="B3" s="1" t="s">
        <v>19</v>
      </c>
    </row>
    <row r="4" spans="1:2" x14ac:dyDescent="0.25">
      <c r="A4" s="1" t="s">
        <v>37</v>
      </c>
      <c r="B4" s="1" t="s">
        <v>21</v>
      </c>
    </row>
    <row r="5" spans="1:2" x14ac:dyDescent="0.25">
      <c r="A5" s="1" t="s">
        <v>38</v>
      </c>
      <c r="B5" s="1" t="s">
        <v>23</v>
      </c>
    </row>
    <row r="6" spans="1:2" x14ac:dyDescent="0.25">
      <c r="A6" s="1" t="s">
        <v>39</v>
      </c>
      <c r="B6" s="1" t="s">
        <v>24</v>
      </c>
    </row>
    <row r="7" spans="1:2" x14ac:dyDescent="0.25">
      <c r="A7" s="1" t="s">
        <v>40</v>
      </c>
      <c r="B7" s="1" t="s">
        <v>26</v>
      </c>
    </row>
    <row r="8" spans="1:2" x14ac:dyDescent="0.25">
      <c r="A8" s="1" t="s">
        <v>41</v>
      </c>
      <c r="B8" s="1" t="s">
        <v>27</v>
      </c>
    </row>
    <row r="9" spans="1:2" x14ac:dyDescent="0.25">
      <c r="A9" s="1" t="s">
        <v>42</v>
      </c>
      <c r="B9" s="1" t="s">
        <v>43</v>
      </c>
    </row>
    <row r="10" spans="1:2" x14ac:dyDescent="0.25">
      <c r="A10" s="1" t="s">
        <v>44</v>
      </c>
      <c r="B10" s="1" t="s">
        <v>45</v>
      </c>
    </row>
    <row r="11" spans="1:2" x14ac:dyDescent="0.25">
      <c r="A11" s="1" t="s">
        <v>46</v>
      </c>
      <c r="B11" s="1" t="s">
        <v>47</v>
      </c>
    </row>
    <row r="12" spans="1:2" x14ac:dyDescent="0.25">
      <c r="A12" s="1" t="s">
        <v>48</v>
      </c>
      <c r="B12" s="1" t="s">
        <v>49</v>
      </c>
    </row>
    <row r="13" spans="1:2" x14ac:dyDescent="0.25">
      <c r="A13" s="1" t="s">
        <v>50</v>
      </c>
      <c r="B13" s="1" t="s">
        <v>51</v>
      </c>
    </row>
    <row r="14" spans="1:2" x14ac:dyDescent="0.25">
      <c r="A14" s="1" t="s">
        <v>52</v>
      </c>
      <c r="B14" s="1" t="s">
        <v>53</v>
      </c>
    </row>
    <row r="15" spans="1:2" x14ac:dyDescent="0.25">
      <c r="A15" s="1" t="s">
        <v>54</v>
      </c>
      <c r="B15" s="1" t="s">
        <v>55</v>
      </c>
    </row>
    <row r="16" spans="1:2" x14ac:dyDescent="0.25">
      <c r="A16" s="1" t="s">
        <v>56</v>
      </c>
      <c r="B16" s="1" t="s">
        <v>57</v>
      </c>
    </row>
    <row r="17" spans="1:2" x14ac:dyDescent="0.25">
      <c r="A17" s="1" t="s">
        <v>58</v>
      </c>
      <c r="B17" s="1" t="s">
        <v>59</v>
      </c>
    </row>
    <row r="18" spans="1:2" x14ac:dyDescent="0.25">
      <c r="A18" s="1" t="s">
        <v>60</v>
      </c>
      <c r="B18" s="1" t="s">
        <v>61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ABA01282E794DB09BCDDC02723182" ma:contentTypeVersion="15" ma:contentTypeDescription="Crée un document." ma:contentTypeScope="" ma:versionID="9595e4b0f118de9875868558a2aa8ed1">
  <xsd:schema xmlns:xsd="http://www.w3.org/2001/XMLSchema" xmlns:xs="http://www.w3.org/2001/XMLSchema" xmlns:p="http://schemas.microsoft.com/office/2006/metadata/properties" xmlns:ns2="e7505b19-7163-47ae-8fe6-4a06bc627825" xmlns:ns3="a81ba36e-9837-4cf8-8003-df1485da8eb0" targetNamespace="http://schemas.microsoft.com/office/2006/metadata/properties" ma:root="true" ma:fieldsID="c7a08066a4609719c995d0eb731b603c" ns2:_="" ns3:_="">
    <xsd:import namespace="e7505b19-7163-47ae-8fe6-4a06bc627825"/>
    <xsd:import namespace="a81ba36e-9837-4cf8-8003-df1485da8e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5b19-7163-47ae-8fe6-4a06bc6278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e6c9547-beee-49a2-85b3-09dc70ab76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a36e-9837-4cf8-8003-df1485da8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bf3f75-c0a6-4792-99dc-ec87a0625ec7}" ma:internalName="TaxCatchAll" ma:showField="CatchAllData" ma:web="a81ba36e-9837-4cf8-8003-df1485da8e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81ba36e-9837-4cf8-8003-df1485da8eb0">
      <UserInfo>
        <DisplayName>Frederic PORTOS</DisplayName>
        <AccountId>131</AccountId>
        <AccountType/>
      </UserInfo>
    </SharedWithUsers>
    <lcf76f155ced4ddcb4097134ff3c332f xmlns="e7505b19-7163-47ae-8fe6-4a06bc627825">
      <Terms xmlns="http://schemas.microsoft.com/office/infopath/2007/PartnerControls"/>
    </lcf76f155ced4ddcb4097134ff3c332f>
    <TaxCatchAll xmlns="a81ba36e-9837-4cf8-8003-df1485da8eb0" xsi:nil="true"/>
  </documentManagement>
</p:properties>
</file>

<file path=customXml/itemProps1.xml><?xml version="1.0" encoding="utf-8"?>
<ds:datastoreItem xmlns:ds="http://schemas.openxmlformats.org/officeDocument/2006/customXml" ds:itemID="{FAB6BA01-7AB4-454C-AA74-4A83EF6F73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4C2DF1-44EC-40D1-9293-771C81149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5b19-7163-47ae-8fe6-4a06bc627825"/>
    <ds:schemaRef ds:uri="a81ba36e-9837-4cf8-8003-df1485da8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2FC-88AD-4A7F-B469-94A2BB760F7E}">
  <ds:schemaRefs>
    <ds:schemaRef ds:uri="http://schemas.microsoft.com/office/2006/metadata/properties"/>
    <ds:schemaRef ds:uri="http://schemas.microsoft.com/office/infopath/2007/PartnerControls"/>
    <ds:schemaRef ds:uri="a81ba36e-9837-4cf8-8003-df1485da8eb0"/>
    <ds:schemaRef ds:uri="e7505b19-7163-47ae-8fe6-4a06bc6278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Barème</vt:lpstr>
      <vt:lpstr>Famille</vt:lpstr>
      <vt:lpstr>Type</vt:lpstr>
      <vt:lpstr>Matériau</vt:lpstr>
      <vt:lpstr>Caractéristique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Timothée BRUDIEU</dc:creator>
  <cp:keywords/>
  <dc:description/>
  <cp:lastModifiedBy>Sébastien Bouet</cp:lastModifiedBy>
  <cp:revision/>
  <dcterms:created xsi:type="dcterms:W3CDTF">2023-09-04T12:20:55Z</dcterms:created>
  <dcterms:modified xsi:type="dcterms:W3CDTF">2024-01-05T14:25:41Z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0x010100511ABA01282E794DB09BCDDC02723182</vt:lpwstr>
  </property>
</Properties>
</file>